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75" windowWidth="14355" windowHeight="7995" tabRatio="954" activeTab="8"/>
  </bookViews>
  <sheets>
    <sheet name="Обложка" sheetId="30" r:id="rId1"/>
    <sheet name="Гладкий" sheetId="1" r:id="rId2"/>
    <sheet name="Гладкий 1-2 МК" sheetId="11" r:id="rId3"/>
    <sheet name="Ложковый РК" sheetId="5" r:id="rId4"/>
    <sheet name="Ложковый 1-2 РК" sheetId="12" r:id="rId5"/>
    <sheet name="Ложковый МК" sheetId="6" r:id="rId6"/>
    <sheet name="Торцевой МК" sheetId="7" r:id="rId7"/>
    <sheet name="Угловой МРК" sheetId="8" r:id="rId8"/>
    <sheet name="Угловой МК" sheetId="10" r:id="rId9"/>
    <sheet name="Ложково-заборный РК" sheetId="15" r:id="rId10"/>
    <sheet name="Ложково-заборный МК" sheetId="14" r:id="rId11"/>
    <sheet name="Ложково-заборный РК 1-2 " sheetId="17" r:id="rId12"/>
    <sheet name="Ложково-заборный МК 1-2" sheetId="16" r:id="rId13"/>
    <sheet name="Гладкий столбовой МК" sheetId="19" r:id="rId14"/>
    <sheet name="Ложковый столбовой МРК" sheetId="20" r:id="rId15"/>
    <sheet name="Ложковый столбовой МК" sheetId="21" r:id="rId16"/>
    <sheet name="Еврокирпич ложковый МК" sheetId="24" r:id="rId17"/>
    <sheet name="Еврокирпич угловой МК" sheetId="25" r:id="rId18"/>
    <sheet name="Формы и размеры" sheetId="28" r:id="rId19"/>
    <sheet name="Доставка" sheetId="26" r:id="rId20"/>
  </sheets>
  <calcPr calcId="145621"/>
</workbook>
</file>

<file path=xl/calcChain.xml><?xml version="1.0" encoding="utf-8"?>
<calcChain xmlns="http://schemas.openxmlformats.org/spreadsheetml/2006/main">
  <c r="C7" i="25" l="1"/>
  <c r="C8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35" i="25"/>
  <c r="C36" i="25"/>
  <c r="C37" i="25"/>
  <c r="C38" i="25"/>
  <c r="C39" i="25"/>
  <c r="C40" i="25"/>
  <c r="C41" i="25"/>
  <c r="C6" i="25"/>
  <c r="D41" i="25"/>
  <c r="D40" i="25"/>
  <c r="D39" i="25"/>
  <c r="D38" i="25"/>
  <c r="D37" i="25"/>
  <c r="D36" i="25"/>
  <c r="D35" i="25"/>
  <c r="D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D14" i="25"/>
  <c r="D13" i="25"/>
  <c r="D12" i="25"/>
  <c r="D11" i="25"/>
  <c r="D10" i="25"/>
  <c r="D9" i="25"/>
  <c r="D8" i="25"/>
  <c r="D7" i="25"/>
  <c r="D6" i="25"/>
  <c r="C7" i="24"/>
  <c r="C8" i="24"/>
  <c r="C9" i="24"/>
  <c r="C10" i="24"/>
  <c r="C11" i="24"/>
  <c r="C12" i="24"/>
  <c r="C13" i="24"/>
  <c r="C14" i="24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28" i="24"/>
  <c r="C29" i="24"/>
  <c r="C30" i="24"/>
  <c r="C31" i="24"/>
  <c r="C32" i="24"/>
  <c r="C33" i="24"/>
  <c r="C34" i="24"/>
  <c r="C35" i="24"/>
  <c r="C36" i="24"/>
  <c r="C37" i="24"/>
  <c r="C38" i="24"/>
  <c r="C39" i="24"/>
  <c r="C40" i="24"/>
  <c r="C41" i="24"/>
  <c r="C6" i="24"/>
  <c r="D41" i="24"/>
  <c r="D40" i="24"/>
  <c r="D39" i="24"/>
  <c r="D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D25" i="24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8" i="24"/>
  <c r="D7" i="24"/>
  <c r="D6" i="24"/>
  <c r="C7" i="21"/>
  <c r="D7" i="21" s="1"/>
  <c r="C8" i="21"/>
  <c r="D8" i="21" s="1"/>
  <c r="C9" i="21"/>
  <c r="D9" i="21" s="1"/>
  <c r="C10" i="21"/>
  <c r="D10" i="21" s="1"/>
  <c r="C11" i="21"/>
  <c r="D11" i="21" s="1"/>
  <c r="C12" i="21"/>
  <c r="D12" i="21" s="1"/>
  <c r="C13" i="21"/>
  <c r="D13" i="21" s="1"/>
  <c r="C14" i="21"/>
  <c r="D14" i="21" s="1"/>
  <c r="C15" i="21"/>
  <c r="D15" i="21" s="1"/>
  <c r="C16" i="21"/>
  <c r="D16" i="21" s="1"/>
  <c r="C17" i="21"/>
  <c r="D17" i="21" s="1"/>
  <c r="C18" i="21"/>
  <c r="D18" i="21" s="1"/>
  <c r="C19" i="21"/>
  <c r="D19" i="21" s="1"/>
  <c r="C20" i="21"/>
  <c r="D20" i="21" s="1"/>
  <c r="C21" i="21"/>
  <c r="D21" i="21" s="1"/>
  <c r="C22" i="21"/>
  <c r="D22" i="21" s="1"/>
  <c r="C23" i="21"/>
  <c r="D23" i="21" s="1"/>
  <c r="C24" i="21"/>
  <c r="D24" i="21" s="1"/>
  <c r="C25" i="21"/>
  <c r="D25" i="21" s="1"/>
  <c r="C26" i="21"/>
  <c r="D26" i="21" s="1"/>
  <c r="C27" i="21"/>
  <c r="D27" i="21" s="1"/>
  <c r="C28" i="21"/>
  <c r="D28" i="21" s="1"/>
  <c r="C29" i="21"/>
  <c r="D29" i="21" s="1"/>
  <c r="C30" i="21"/>
  <c r="D30" i="21" s="1"/>
  <c r="C31" i="21"/>
  <c r="D31" i="21" s="1"/>
  <c r="C32" i="21"/>
  <c r="D32" i="21" s="1"/>
  <c r="C33" i="21"/>
  <c r="D33" i="21" s="1"/>
  <c r="C34" i="21"/>
  <c r="D34" i="21" s="1"/>
  <c r="C35" i="21"/>
  <c r="D35" i="21" s="1"/>
  <c r="C36" i="21"/>
  <c r="D36" i="21" s="1"/>
  <c r="C37" i="21"/>
  <c r="D37" i="21" s="1"/>
  <c r="C38" i="21"/>
  <c r="D38" i="21" s="1"/>
  <c r="C39" i="21"/>
  <c r="D39" i="21" s="1"/>
  <c r="C40" i="21"/>
  <c r="D40" i="21" s="1"/>
  <c r="C41" i="21"/>
  <c r="D41" i="21" s="1"/>
  <c r="C6" i="21"/>
  <c r="D6" i="21" s="1"/>
  <c r="C7" i="20"/>
  <c r="D7" i="20" s="1"/>
  <c r="C8" i="20"/>
  <c r="D8" i="20" s="1"/>
  <c r="C9" i="20"/>
  <c r="D9" i="20" s="1"/>
  <c r="C10" i="20"/>
  <c r="D10" i="20" s="1"/>
  <c r="C11" i="20"/>
  <c r="D11" i="20" s="1"/>
  <c r="C12" i="20"/>
  <c r="D12" i="20" s="1"/>
  <c r="C13" i="20"/>
  <c r="D13" i="20" s="1"/>
  <c r="C14" i="20"/>
  <c r="D14" i="20" s="1"/>
  <c r="C15" i="20"/>
  <c r="D15" i="20" s="1"/>
  <c r="C16" i="20"/>
  <c r="D16" i="20" s="1"/>
  <c r="C17" i="20"/>
  <c r="D17" i="20" s="1"/>
  <c r="C18" i="20"/>
  <c r="D18" i="20" s="1"/>
  <c r="C19" i="20"/>
  <c r="D19" i="20" s="1"/>
  <c r="C20" i="20"/>
  <c r="D20" i="20" s="1"/>
  <c r="C21" i="20"/>
  <c r="D21" i="20" s="1"/>
  <c r="C22" i="20"/>
  <c r="D22" i="20" s="1"/>
  <c r="C23" i="20"/>
  <c r="D23" i="20" s="1"/>
  <c r="C24" i="20"/>
  <c r="D24" i="20" s="1"/>
  <c r="C25" i="20"/>
  <c r="D25" i="20" s="1"/>
  <c r="C26" i="20"/>
  <c r="D26" i="20" s="1"/>
  <c r="C27" i="20"/>
  <c r="D27" i="20" s="1"/>
  <c r="C28" i="20"/>
  <c r="D28" i="20" s="1"/>
  <c r="C29" i="20"/>
  <c r="D29" i="20" s="1"/>
  <c r="C30" i="20"/>
  <c r="D30" i="20" s="1"/>
  <c r="C31" i="20"/>
  <c r="D31" i="20" s="1"/>
  <c r="C32" i="20"/>
  <c r="D32" i="20" s="1"/>
  <c r="C33" i="20"/>
  <c r="D33" i="20" s="1"/>
  <c r="C34" i="20"/>
  <c r="D34" i="20" s="1"/>
  <c r="C35" i="20"/>
  <c r="D35" i="20" s="1"/>
  <c r="C36" i="20"/>
  <c r="D36" i="20" s="1"/>
  <c r="C37" i="20"/>
  <c r="D37" i="20" s="1"/>
  <c r="C38" i="20"/>
  <c r="D38" i="20" s="1"/>
  <c r="C39" i="20"/>
  <c r="D39" i="20" s="1"/>
  <c r="C40" i="20"/>
  <c r="D40" i="20" s="1"/>
  <c r="C41" i="20"/>
  <c r="D41" i="20" s="1"/>
  <c r="C6" i="20"/>
  <c r="D6" i="20" s="1"/>
  <c r="C7" i="19"/>
  <c r="D7" i="19" s="1"/>
  <c r="C8" i="19"/>
  <c r="D8" i="19" s="1"/>
  <c r="C9" i="19"/>
  <c r="D9" i="19" s="1"/>
  <c r="C10" i="19"/>
  <c r="D10" i="19" s="1"/>
  <c r="C11" i="19"/>
  <c r="D11" i="19" s="1"/>
  <c r="C12" i="19"/>
  <c r="D12" i="19" s="1"/>
  <c r="C13" i="19"/>
  <c r="D13" i="19" s="1"/>
  <c r="C14" i="19"/>
  <c r="D14" i="19" s="1"/>
  <c r="C15" i="19"/>
  <c r="D15" i="19" s="1"/>
  <c r="C16" i="19"/>
  <c r="D16" i="19" s="1"/>
  <c r="C17" i="19"/>
  <c r="D17" i="19" s="1"/>
  <c r="C18" i="19"/>
  <c r="D18" i="19" s="1"/>
  <c r="C19" i="19"/>
  <c r="D19" i="19" s="1"/>
  <c r="C20" i="19"/>
  <c r="D20" i="19" s="1"/>
  <c r="C21" i="19"/>
  <c r="D21" i="19" s="1"/>
  <c r="C22" i="19"/>
  <c r="D22" i="19" s="1"/>
  <c r="C23" i="19"/>
  <c r="D23" i="19" s="1"/>
  <c r="C24" i="19"/>
  <c r="D24" i="19" s="1"/>
  <c r="C25" i="19"/>
  <c r="D25" i="19" s="1"/>
  <c r="C26" i="19"/>
  <c r="D26" i="19" s="1"/>
  <c r="C27" i="19"/>
  <c r="D27" i="19" s="1"/>
  <c r="C28" i="19"/>
  <c r="D28" i="19" s="1"/>
  <c r="C29" i="19"/>
  <c r="D29" i="19" s="1"/>
  <c r="C30" i="19"/>
  <c r="D30" i="19" s="1"/>
  <c r="C31" i="19"/>
  <c r="D31" i="19" s="1"/>
  <c r="C32" i="19"/>
  <c r="D32" i="19" s="1"/>
  <c r="C33" i="19"/>
  <c r="D33" i="19" s="1"/>
  <c r="C34" i="19"/>
  <c r="D34" i="19" s="1"/>
  <c r="C35" i="19"/>
  <c r="D35" i="19" s="1"/>
  <c r="C36" i="19"/>
  <c r="D36" i="19" s="1"/>
  <c r="C37" i="19"/>
  <c r="D37" i="19" s="1"/>
  <c r="C38" i="19"/>
  <c r="D38" i="19" s="1"/>
  <c r="C39" i="19"/>
  <c r="D39" i="19" s="1"/>
  <c r="C40" i="19"/>
  <c r="D40" i="19" s="1"/>
  <c r="C41" i="19"/>
  <c r="D41" i="19" s="1"/>
  <c r="C6" i="19"/>
  <c r="D6" i="19" s="1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37" i="16"/>
  <c r="C38" i="16"/>
  <c r="C39" i="16"/>
  <c r="C40" i="16"/>
  <c r="C41" i="16"/>
  <c r="C6" i="16"/>
  <c r="C7" i="17"/>
  <c r="C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6" i="17"/>
  <c r="C7" i="14"/>
  <c r="C8" i="14"/>
  <c r="C9" i="14"/>
  <c r="C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6" i="14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6" i="7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6" i="6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6" i="5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6" i="8"/>
  <c r="C7" i="12" l="1"/>
  <c r="D7" i="12" s="1"/>
  <c r="C8" i="12"/>
  <c r="D8" i="12" s="1"/>
  <c r="C9" i="12"/>
  <c r="D9" i="12" s="1"/>
  <c r="C10" i="12"/>
  <c r="D10" i="12" s="1"/>
  <c r="C11" i="12"/>
  <c r="D11" i="12" s="1"/>
  <c r="C12" i="12"/>
  <c r="D12" i="12" s="1"/>
  <c r="C13" i="12"/>
  <c r="D13" i="12" s="1"/>
  <c r="C14" i="12"/>
  <c r="D14" i="12" s="1"/>
  <c r="C15" i="12"/>
  <c r="D15" i="12" s="1"/>
  <c r="C16" i="12"/>
  <c r="D16" i="12" s="1"/>
  <c r="C17" i="12"/>
  <c r="D17" i="12" s="1"/>
  <c r="C18" i="12"/>
  <c r="D18" i="12" s="1"/>
  <c r="C19" i="12"/>
  <c r="D19" i="12" s="1"/>
  <c r="C20" i="12"/>
  <c r="D20" i="12" s="1"/>
  <c r="C21" i="12"/>
  <c r="D21" i="12" s="1"/>
  <c r="C22" i="12"/>
  <c r="D22" i="12" s="1"/>
  <c r="C23" i="12"/>
  <c r="D23" i="12" s="1"/>
  <c r="C24" i="12"/>
  <c r="D24" i="12" s="1"/>
  <c r="C25" i="12"/>
  <c r="D25" i="12" s="1"/>
  <c r="C26" i="12"/>
  <c r="D26" i="12" s="1"/>
  <c r="C27" i="12"/>
  <c r="D27" i="12" s="1"/>
  <c r="C28" i="12"/>
  <c r="D28" i="12" s="1"/>
  <c r="C29" i="12"/>
  <c r="D29" i="12" s="1"/>
  <c r="C30" i="12"/>
  <c r="D30" i="12" s="1"/>
  <c r="C31" i="12"/>
  <c r="D31" i="12" s="1"/>
  <c r="C32" i="12"/>
  <c r="D32" i="12" s="1"/>
  <c r="C33" i="12"/>
  <c r="D33" i="12" s="1"/>
  <c r="C34" i="12"/>
  <c r="D34" i="12" s="1"/>
  <c r="C35" i="12"/>
  <c r="D35" i="12" s="1"/>
  <c r="C36" i="12"/>
  <c r="D36" i="12" s="1"/>
  <c r="C37" i="12"/>
  <c r="D37" i="12" s="1"/>
  <c r="C38" i="12"/>
  <c r="D38" i="12" s="1"/>
  <c r="C39" i="12"/>
  <c r="D39" i="12" s="1"/>
  <c r="C40" i="12"/>
  <c r="D40" i="12" s="1"/>
  <c r="C41" i="12"/>
  <c r="D41" i="12" s="1"/>
  <c r="C6" i="12"/>
  <c r="D6" i="12" s="1"/>
  <c r="D24" i="11"/>
  <c r="D26" i="11"/>
  <c r="D28" i="11"/>
  <c r="D30" i="11"/>
  <c r="D32" i="11"/>
  <c r="D34" i="11"/>
  <c r="D36" i="11"/>
  <c r="D38" i="11"/>
  <c r="D40" i="11"/>
  <c r="C23" i="11"/>
  <c r="D23" i="11" s="1"/>
  <c r="C24" i="11"/>
  <c r="C25" i="11"/>
  <c r="D25" i="11" s="1"/>
  <c r="C26" i="11"/>
  <c r="C27" i="11"/>
  <c r="D27" i="11" s="1"/>
  <c r="C28" i="11"/>
  <c r="C29" i="11"/>
  <c r="D29" i="11" s="1"/>
  <c r="C30" i="11"/>
  <c r="C31" i="11"/>
  <c r="D31" i="11" s="1"/>
  <c r="C32" i="11"/>
  <c r="C33" i="11"/>
  <c r="D33" i="11" s="1"/>
  <c r="C34" i="11"/>
  <c r="C35" i="11"/>
  <c r="D35" i="11" s="1"/>
  <c r="C36" i="11"/>
  <c r="C37" i="11"/>
  <c r="D37" i="11" s="1"/>
  <c r="C38" i="11"/>
  <c r="C39" i="11"/>
  <c r="D39" i="11" s="1"/>
  <c r="C40" i="11"/>
  <c r="C41" i="11"/>
  <c r="D41" i="11" s="1"/>
  <c r="C7" i="11"/>
  <c r="D7" i="11" s="1"/>
  <c r="C8" i="11"/>
  <c r="D8" i="11" s="1"/>
  <c r="C9" i="11"/>
  <c r="D9" i="11" s="1"/>
  <c r="C10" i="11"/>
  <c r="D10" i="11" s="1"/>
  <c r="C11" i="11"/>
  <c r="D11" i="11" s="1"/>
  <c r="C12" i="11"/>
  <c r="D12" i="11" s="1"/>
  <c r="C13" i="11"/>
  <c r="D13" i="11" s="1"/>
  <c r="C14" i="11"/>
  <c r="D14" i="11" s="1"/>
  <c r="C15" i="11"/>
  <c r="D15" i="11" s="1"/>
  <c r="C16" i="11"/>
  <c r="D16" i="11" s="1"/>
  <c r="C17" i="11"/>
  <c r="D17" i="11" s="1"/>
  <c r="C18" i="11"/>
  <c r="D18" i="11" s="1"/>
  <c r="C19" i="11"/>
  <c r="D19" i="11" s="1"/>
  <c r="C20" i="11"/>
  <c r="D20" i="11" s="1"/>
  <c r="C21" i="11"/>
  <c r="D21" i="11" s="1"/>
  <c r="C22" i="11"/>
  <c r="D22" i="11" s="1"/>
  <c r="C6" i="11"/>
  <c r="D6" i="11" s="1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6" i="10"/>
  <c r="D41" i="10"/>
  <c r="D40" i="10"/>
  <c r="D39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4" i="10"/>
  <c r="D23" i="10"/>
  <c r="D22" i="10"/>
  <c r="D21" i="10"/>
  <c r="D20" i="10"/>
  <c r="D19" i="10"/>
  <c r="D18" i="10"/>
  <c r="D17" i="10"/>
  <c r="D16" i="10"/>
  <c r="D15" i="10"/>
  <c r="D14" i="10"/>
  <c r="D13" i="10"/>
  <c r="D12" i="10"/>
  <c r="D11" i="10"/>
  <c r="D10" i="10"/>
  <c r="D9" i="10"/>
  <c r="D8" i="10"/>
  <c r="D7" i="10"/>
  <c r="D6" i="10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6" i="8"/>
</calcChain>
</file>

<file path=xl/sharedStrings.xml><?xml version="1.0" encoding="utf-8"?>
<sst xmlns="http://schemas.openxmlformats.org/spreadsheetml/2006/main" count="1775" uniqueCount="217">
  <si>
    <t>МАРКА</t>
  </si>
  <si>
    <t>ЦВЕТ</t>
  </si>
  <si>
    <t>ЦЕНА</t>
  </si>
  <si>
    <t>ОДИНАРНЫЙ</t>
  </si>
  <si>
    <t>ПОЛУТОРНЫЙ</t>
  </si>
  <si>
    <t>БП Vip Б</t>
  </si>
  <si>
    <t>Белый</t>
  </si>
  <si>
    <t>БП Б</t>
  </si>
  <si>
    <t>Серый</t>
  </si>
  <si>
    <t>Соломенный</t>
  </si>
  <si>
    <t>Y-02 Б</t>
  </si>
  <si>
    <t>Y-710 Б</t>
  </si>
  <si>
    <t>920 Vip Б</t>
  </si>
  <si>
    <t>313ТС Vip Б</t>
  </si>
  <si>
    <t>Y-02 Vip Б</t>
  </si>
  <si>
    <t>Y-710 Vip Б</t>
  </si>
  <si>
    <t>Жёлтый</t>
  </si>
  <si>
    <t>920 Vip Ж</t>
  </si>
  <si>
    <t>Ярко-жёлтый</t>
  </si>
  <si>
    <t>130 Vip Ж</t>
  </si>
  <si>
    <t>Ярко-красный</t>
  </si>
  <si>
    <t>960 Vip Б</t>
  </si>
  <si>
    <t>Персиковый</t>
  </si>
  <si>
    <t>960 Vip Ж</t>
  </si>
  <si>
    <t>Ярко-оранжевый</t>
  </si>
  <si>
    <t>1001 Vip Б</t>
  </si>
  <si>
    <t>Морская волна</t>
  </si>
  <si>
    <t>БП Ж</t>
  </si>
  <si>
    <t>Тёмно-серый</t>
  </si>
  <si>
    <t>313ТС Б</t>
  </si>
  <si>
    <t>Бледно-фисташковый</t>
  </si>
  <si>
    <t>313ТС Ж</t>
  </si>
  <si>
    <t>Фисташковый</t>
  </si>
  <si>
    <t>Y-02 Ж</t>
  </si>
  <si>
    <t>234 Б</t>
  </si>
  <si>
    <t>250 Б</t>
  </si>
  <si>
    <t>750 Б</t>
  </si>
  <si>
    <t>R-03 Б</t>
  </si>
  <si>
    <t>R-03 Ж</t>
  </si>
  <si>
    <t>130 Ж</t>
  </si>
  <si>
    <t>610 Б</t>
  </si>
  <si>
    <t>686 Б</t>
  </si>
  <si>
    <t>686 Ж</t>
  </si>
  <si>
    <t>S190 Ж</t>
  </si>
  <si>
    <t>S868 Б</t>
  </si>
  <si>
    <t>960 Б</t>
  </si>
  <si>
    <t>960 Ж</t>
  </si>
  <si>
    <t>510 Б</t>
  </si>
  <si>
    <t>722 Б</t>
  </si>
  <si>
    <t>330 Ж</t>
  </si>
  <si>
    <t>B-03 Б</t>
  </si>
  <si>
    <t>B-03 Ж</t>
  </si>
  <si>
    <t>Ярко-фисташковый</t>
  </si>
  <si>
    <t>Изумрудный</t>
  </si>
  <si>
    <t>Тёмно-зелёный</t>
  </si>
  <si>
    <t>Красный</t>
  </si>
  <si>
    <t>Гранатовый</t>
  </si>
  <si>
    <t>Какао</t>
  </si>
  <si>
    <t>Коричневый</t>
  </si>
  <si>
    <t>Тёмно-коричневый</t>
  </si>
  <si>
    <t>Тёмно-керамический</t>
  </si>
  <si>
    <t>Керамический</t>
  </si>
  <si>
    <t>Светло-пепельный</t>
  </si>
  <si>
    <t>Тёмно-пепельный</t>
  </si>
  <si>
    <t>Чёрный</t>
  </si>
  <si>
    <t>Тёмно-чёрный</t>
  </si>
  <si>
    <t>Светло-зелёный</t>
  </si>
  <si>
    <t>ТОЛЬЯТТИНСКАЯ КИРПИЧНАЯ КОМПАНИЯ</t>
  </si>
  <si>
    <t>производство и продажа гиперпрессованного облицовочного кирпича</t>
  </si>
  <si>
    <t>420 Б</t>
  </si>
  <si>
    <t>Оливковый</t>
  </si>
  <si>
    <t>-</t>
  </si>
  <si>
    <t>КИРПИЧ ОБЛИЦОВОЧНЫЙ                                                             ГЛАДКИЙ</t>
  </si>
  <si>
    <t>КИРПИЧ ОБЛИЦОВОЧНЫЙ                                                                  ГЛАДКИЙ 1/2</t>
  </si>
  <si>
    <t>КИРПИЧ ОБЛИЦОВОЧНЫЙ                                                                 ЛОЖКОВЫЙ РУЧНОЙ КОЛКИ</t>
  </si>
  <si>
    <t>КИРПИЧ ОБЛИЦОВОЧНЫЙ                                                                 ЛОЖКОВЫЙ РУЧНОЙ КОЛКИ 1/2</t>
  </si>
  <si>
    <t>КИРПИЧ ОБЛИЦОВОЧНЫЙ                                                                ЛОЖКОВЫЙ МЕХАНИЧЕСКОЙ КОЛКИ</t>
  </si>
  <si>
    <t>КИРПИЧ ОБЛИЦОВОЧНЫЙ                                                                 ТОРЦЕВОЙ МЕХАНИЧЕСКОЙ КОЛКИ</t>
  </si>
  <si>
    <t>КИРПИЧ ОБЛИЦОВОЧНЫЙ                                                                                                УГЛОВОЙ МЕХАНО-РУЧНОЙ КОЛКИ</t>
  </si>
  <si>
    <t>КИРПИЧ ОБЛИЦОВОЧНЫЙ                                                                 УГЛОВОЙ МЕХАНИЧЕСКОЙ КОЛКИ</t>
  </si>
  <si>
    <t>КИРПИЧ ОБЛИЦОВОЧНЫЙ                                                                ЛОЖКОВО-ЗАБОРНЫЙ РУЧНОЙ КОЛКИ</t>
  </si>
  <si>
    <t>КИРПИЧ ОБЛИЦОВОЧНЫЙ                                                                 ЛОЖКОВО-ЗАБОРНЫЙ МЕХАНИЧЕСКОЙ КОЛКИ</t>
  </si>
  <si>
    <t>КИРПИЧ ОБЛИЦОВОЧНЫЙ                                                                 ЛОЖКОВО-ЗАБОРНЫЙ 1\2 РУЧНОЙ КОЛКИ</t>
  </si>
  <si>
    <t>КИРПИЧ ОБЛИЦОВОЧНЫЙ                                                                 ЛОЖКОВО-ЗАБОРНЫЙ 1/2 МЕХАНИЧЕСКОЙ КОЛКИ</t>
  </si>
  <si>
    <t>КИРПИЧ ОБЛИЦОВОЧНЫЙ                                                                                            ГЛАДКИЙ СТОЛБОВОЙ МЕХАНИЧЕСКОЙ КОЛКИ</t>
  </si>
  <si>
    <t>КИРПИЧ ОБЛИЦОВОЧНЫЙ                                                                 ЛОЖКОВЫЙ СТОЛБОВОЙ МЕХАНО-РУЧНОЙ КОЛКИ</t>
  </si>
  <si>
    <t>ЕВРОКИРПИЧ ОБЛИЦОВОЧНЫЙ                                                                                    ЛОЖКОВЫЙ МЕХАНИЧЕСКОЙ КОЛКИ</t>
  </si>
  <si>
    <t>ЕВРОКИРПИЧ ОБЛИЦОВОЧНЫЙ                                                                                 УГЛОВОЙ МЕХАНИЧЕСКОЙ КОЛКИ</t>
  </si>
  <si>
    <t>РАЗМЕРЫ И ФОРМЫ</t>
  </si>
  <si>
    <t>ТОЛЬЯТТИНСКАЯ</t>
  </si>
  <si>
    <t>КИРПИЧНАЯ</t>
  </si>
  <si>
    <t>КОМПАНИЯ</t>
  </si>
  <si>
    <t>ДОСТАВКА</t>
  </si>
  <si>
    <t>Жигулёвское море</t>
  </si>
  <si>
    <t>Центральный</t>
  </si>
  <si>
    <t>Шлюзовой</t>
  </si>
  <si>
    <t>Города Самарской области</t>
  </si>
  <si>
    <t>Жигулёвск</t>
  </si>
  <si>
    <t>Новокуйбышевск</t>
  </si>
  <si>
    <t>Отрадный</t>
  </si>
  <si>
    <t>Самара (от М5 до ул.Ново-Вокзальная)</t>
  </si>
  <si>
    <t>Самара (от ул.Ново-Вокзальная до Южного моста</t>
  </si>
  <si>
    <t>Сызрань</t>
  </si>
  <si>
    <t>Чапаевск</t>
  </si>
  <si>
    <t>Александровка</t>
  </si>
  <si>
    <t>Бахилово</t>
  </si>
  <si>
    <t>Белозёрки</t>
  </si>
  <si>
    <t>Берёзовка</t>
  </si>
  <si>
    <t>Берёзовый Солонец</t>
  </si>
  <si>
    <t>Богатырь</t>
  </si>
  <si>
    <t>Большая Глушица</t>
  </si>
  <si>
    <t>Большая Рязань</t>
  </si>
  <si>
    <t>Брусяны</t>
  </si>
  <si>
    <t>Валы</t>
  </si>
  <si>
    <t>Васильевка</t>
  </si>
  <si>
    <t>Верхнее Санчелеево</t>
  </si>
  <si>
    <t>Винновка</t>
  </si>
  <si>
    <t>Винтай</t>
  </si>
  <si>
    <t>Висла</t>
  </si>
  <si>
    <t>Волжский</t>
  </si>
  <si>
    <t>Выселки</t>
  </si>
  <si>
    <t>Зелёновка</t>
  </si>
  <si>
    <t>Зольное</t>
  </si>
  <si>
    <t>Жигули</t>
  </si>
  <si>
    <t>Ерёмкино</t>
  </si>
  <si>
    <t>Ермаково</t>
  </si>
  <si>
    <t>Кармалы</t>
  </si>
  <si>
    <t>Кинель</t>
  </si>
  <si>
    <t>Кирилловка</t>
  </si>
  <si>
    <t>Комаровка</t>
  </si>
  <si>
    <t>Кошки</t>
  </si>
  <si>
    <t>Красный Яр</t>
  </si>
  <si>
    <t>Курумоч</t>
  </si>
  <si>
    <t>Лбище</t>
  </si>
  <si>
    <t>Лопатино</t>
  </si>
  <si>
    <t>Луначарский</t>
  </si>
  <si>
    <t>Малая Рязань</t>
  </si>
  <si>
    <t>Малая Царевщина</t>
  </si>
  <si>
    <t>Междуреченск</t>
  </si>
  <si>
    <t>Менжинского</t>
  </si>
  <si>
    <t>Мирный</t>
  </si>
  <si>
    <t>Мордово</t>
  </si>
  <si>
    <t>Мусорка</t>
  </si>
  <si>
    <t>Нефтегорск</t>
  </si>
  <si>
    <t>Нижнее Санчелеево</t>
  </si>
  <si>
    <t>Новая Бинарадка</t>
  </si>
  <si>
    <t>Новый Буян</t>
  </si>
  <si>
    <t>Новоматюшкино</t>
  </si>
  <si>
    <t>Осиновка</t>
  </si>
  <si>
    <t>Переволоки</t>
  </si>
  <si>
    <t>Печёрское</t>
  </si>
  <si>
    <t>Пискалы</t>
  </si>
  <si>
    <t>Поволжский</t>
  </si>
  <si>
    <t>Подстёпки</t>
  </si>
  <si>
    <t>Похвистнево</t>
  </si>
  <si>
    <t>Прибрежный</t>
  </si>
  <si>
    <t>Приморский</t>
  </si>
  <si>
    <t>Рассвет</t>
  </si>
  <si>
    <t>Русская Борковка</t>
  </si>
  <si>
    <t>Ташёлка</t>
  </si>
  <si>
    <t>Ташла</t>
  </si>
  <si>
    <t>Тимофеевка</t>
  </si>
  <si>
    <t>Севрюкаево</t>
  </si>
  <si>
    <t>Солнечная Поляна</t>
  </si>
  <si>
    <t>Сосновка</t>
  </si>
  <si>
    <t>Сосновый Солонец</t>
  </si>
  <si>
    <t>Узюково</t>
  </si>
  <si>
    <t>Усолье</t>
  </si>
  <si>
    <t>Хрящёвка</t>
  </si>
  <si>
    <t>Шентала</t>
  </si>
  <si>
    <t>Шигоны</t>
  </si>
  <si>
    <t>Ширяево</t>
  </si>
  <si>
    <t>Фёдоровка</t>
  </si>
  <si>
    <t>Яблоневый Овраг</t>
  </si>
  <si>
    <t>Ягодное</t>
  </si>
  <si>
    <t>Бугуруслан</t>
  </si>
  <si>
    <t>Дачи ПТО</t>
  </si>
  <si>
    <t>Только без прицепа</t>
  </si>
  <si>
    <t>Димитровград</t>
  </si>
  <si>
    <t>Копылово</t>
  </si>
  <si>
    <t>Кузнецк</t>
  </si>
  <si>
    <t>Пенза</t>
  </si>
  <si>
    <t>Ульяновск</t>
  </si>
  <si>
    <t>Хвалынск</t>
  </si>
  <si>
    <t>Чувашский Сускан</t>
  </si>
  <si>
    <t>НАПРАВЛЕНИЕ</t>
  </si>
  <si>
    <t>10 т                          (до 2625 шт.)</t>
  </si>
  <si>
    <t>18 т                      (до 5250 шт.)</t>
  </si>
  <si>
    <t>Автозаводский район</t>
  </si>
  <si>
    <t>Комсомольский район</t>
  </si>
  <si>
    <t>Тольятти</t>
  </si>
  <si>
    <t>4000</t>
  </si>
  <si>
    <t>6000</t>
  </si>
  <si>
    <t>5500</t>
  </si>
  <si>
    <t>7500</t>
  </si>
  <si>
    <t>3500</t>
  </si>
  <si>
    <t>5000</t>
  </si>
  <si>
    <t>12000</t>
  </si>
  <si>
    <t>17000</t>
  </si>
  <si>
    <t>8000</t>
  </si>
  <si>
    <t>15000</t>
  </si>
  <si>
    <t>20000</t>
  </si>
  <si>
    <t>7000</t>
  </si>
  <si>
    <t>4500</t>
  </si>
  <si>
    <t>2500</t>
  </si>
  <si>
    <t>9000</t>
  </si>
  <si>
    <t>3000</t>
  </si>
  <si>
    <t>8500</t>
  </si>
  <si>
    <t>13000</t>
  </si>
  <si>
    <t>10000</t>
  </si>
  <si>
    <t>6500</t>
  </si>
  <si>
    <t>Населённые пункты Ставропольского района</t>
  </si>
  <si>
    <t>23000</t>
  </si>
  <si>
    <t>25000</t>
  </si>
  <si>
    <t>30000</t>
  </si>
  <si>
    <t>Прочие направления</t>
  </si>
  <si>
    <t>КИРПИЧ ОБЛИЦОВОЧНЫЙ          ЛОЖКОВЫЙ СТОЛБОВОЙ МЕХАНИЧЕСКОЙ КОЛКИ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</si>
</sst>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0EA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rgb="FFFF9900"/>
      <name val="Times New Roman"/>
      <family val="1"/>
      <charset val="204"/>
    </font>
    <font>
      <sz val="13.7"/>
      <color rgb="FFFF9900"/>
      <name val="Times New Roman"/>
      <family val="1"/>
      <charset val="204"/>
    </font>
    <font>
      <sz val="14"/>
      <color rgb="FFF0EA00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sz val="24"/>
      <color theme="1"/>
      <name val="Times New Roman"/>
      <family val="1"/>
      <charset val="204"/>
    </font>
    <font>
      <sz val="14"/>
      <color theme="7" tint="-0.24997711111789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4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A41D"/>
        <bgColor indexed="64"/>
      </patternFill>
    </fill>
    <fill>
      <patternFill patternType="solid">
        <fgColor rgb="FF45BDE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4EDB1"/>
        <bgColor indexed="64"/>
      </patternFill>
    </fill>
    <fill>
      <patternFill patternType="solid">
        <fgColor rgb="FFDDE89C"/>
        <bgColor indexed="64"/>
      </patternFill>
    </fill>
    <fill>
      <patternFill patternType="solid">
        <fgColor rgb="FFD7E488"/>
        <bgColor indexed="64"/>
      </patternFill>
    </fill>
    <fill>
      <patternFill patternType="solid">
        <fgColor rgb="FFD0DF73"/>
        <bgColor indexed="64"/>
      </patternFill>
    </fill>
    <fill>
      <patternFill patternType="solid">
        <fgColor rgb="FFC7D95D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16DC4A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FF7F61"/>
        <bgColor indexed="64"/>
      </patternFill>
    </fill>
    <fill>
      <patternFill patternType="solid">
        <fgColor rgb="FFFF5A33"/>
        <bgColor indexed="64"/>
      </patternFill>
    </fill>
    <fill>
      <patternFill patternType="solid">
        <fgColor rgb="FFFF4B21"/>
        <bgColor indexed="64"/>
      </patternFill>
    </fill>
    <fill>
      <patternFill patternType="solid">
        <fgColor rgb="FFEA2D00"/>
        <bgColor indexed="64"/>
      </patternFill>
    </fill>
    <fill>
      <patternFill patternType="solid">
        <fgColor rgb="FF966432"/>
        <bgColor indexed="64"/>
      </patternFill>
    </fill>
    <fill>
      <patternFill patternType="solid">
        <fgColor rgb="FFC38649"/>
        <bgColor indexed="64"/>
      </patternFill>
    </fill>
    <fill>
      <patternFill patternType="solid">
        <fgColor rgb="FF8B5C2D"/>
        <bgColor indexed="64"/>
      </patternFill>
    </fill>
    <fill>
      <patternFill patternType="solid">
        <fgColor rgb="FFAD7339"/>
        <bgColor indexed="64"/>
      </patternFill>
    </fill>
    <fill>
      <patternFill patternType="solid">
        <fgColor rgb="FFE67300"/>
        <bgColor indexed="64"/>
      </patternFill>
    </fill>
    <fill>
      <patternFill patternType="solid">
        <fgColor rgb="FFD068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5F5F5F"/>
        <bgColor indexed="64"/>
      </patternFill>
    </fill>
    <fill>
      <patternFill patternType="solid">
        <fgColor rgb="FF292929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64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49" fontId="1" fillId="3" borderId="4" xfId="0" applyNumberFormat="1" applyFont="1" applyFill="1" applyBorder="1" applyAlignment="1">
      <alignment horizontal="center" vertical="center" wrapText="1"/>
    </xf>
    <xf numFmtId="0" fontId="1" fillId="3" borderId="5" xfId="0" applyNumberFormat="1" applyFont="1" applyFill="1" applyBorder="1" applyAlignment="1">
      <alignment horizontal="center" vertical="center" wrapText="1"/>
    </xf>
    <xf numFmtId="49" fontId="1" fillId="4" borderId="4" xfId="0" applyNumberFormat="1" applyFont="1" applyFill="1" applyBorder="1" applyAlignment="1">
      <alignment horizontal="center" vertical="center" wrapText="1"/>
    </xf>
    <xf numFmtId="0" fontId="1" fillId="4" borderId="5" xfId="0" applyNumberFormat="1" applyFont="1" applyFill="1" applyBorder="1" applyAlignment="1">
      <alignment horizontal="center" vertical="center" wrapText="1"/>
    </xf>
    <xf numFmtId="49" fontId="1" fillId="6" borderId="4" xfId="0" applyNumberFormat="1" applyFont="1" applyFill="1" applyBorder="1" applyAlignment="1">
      <alignment horizontal="center" vertical="center" wrapText="1"/>
    </xf>
    <xf numFmtId="0" fontId="1" fillId="6" borderId="5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49" fontId="1" fillId="7" borderId="4" xfId="0" applyNumberFormat="1" applyFont="1" applyFill="1" applyBorder="1" applyAlignment="1">
      <alignment horizontal="center" vertical="center" wrapText="1"/>
    </xf>
    <xf numFmtId="0" fontId="1" fillId="7" borderId="5" xfId="0" applyNumberFormat="1" applyFont="1" applyFill="1" applyBorder="1" applyAlignment="1">
      <alignment horizontal="center" vertical="center" wrapText="1"/>
    </xf>
    <xf numFmtId="49" fontId="1" fillId="8" borderId="4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49" fontId="1" fillId="11" borderId="4" xfId="0" applyNumberFormat="1" applyFont="1" applyFill="1" applyBorder="1" applyAlignment="1">
      <alignment horizontal="center" vertical="center" wrapText="1"/>
    </xf>
    <xf numFmtId="0" fontId="1" fillId="11" borderId="5" xfId="0" applyNumberFormat="1" applyFont="1" applyFill="1" applyBorder="1" applyAlignment="1">
      <alignment horizontal="center" vertical="center" wrapText="1"/>
    </xf>
    <xf numFmtId="49" fontId="1" fillId="10" borderId="4" xfId="0" applyNumberFormat="1" applyFont="1" applyFill="1" applyBorder="1" applyAlignment="1">
      <alignment horizontal="center" vertical="center" wrapText="1"/>
    </xf>
    <xf numFmtId="0" fontId="1" fillId="10" borderId="5" xfId="0" applyNumberFormat="1" applyFont="1" applyFill="1" applyBorder="1" applyAlignment="1">
      <alignment horizontal="center" vertical="center" wrapText="1"/>
    </xf>
    <xf numFmtId="49" fontId="1" fillId="12" borderId="4" xfId="0" applyNumberFormat="1" applyFont="1" applyFill="1" applyBorder="1" applyAlignment="1">
      <alignment horizontal="center" vertical="center" wrapText="1"/>
    </xf>
    <xf numFmtId="0" fontId="1" fillId="12" borderId="5" xfId="0" applyNumberFormat="1" applyFont="1" applyFill="1" applyBorder="1" applyAlignment="1">
      <alignment horizontal="center" vertical="center" wrapText="1"/>
    </xf>
    <xf numFmtId="49" fontId="1" fillId="13" borderId="4" xfId="0" applyNumberFormat="1" applyFont="1" applyFill="1" applyBorder="1" applyAlignment="1">
      <alignment horizontal="center" vertical="center" wrapText="1"/>
    </xf>
    <xf numFmtId="164" fontId="1" fillId="13" borderId="5" xfId="0" applyNumberFormat="1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64" fontId="1" fillId="14" borderId="5" xfId="0" applyNumberFormat="1" applyFont="1" applyFill="1" applyBorder="1" applyAlignment="1">
      <alignment horizontal="center" vertical="center" wrapText="1"/>
    </xf>
    <xf numFmtId="49" fontId="1" fillId="15" borderId="4" xfId="0" applyNumberFormat="1" applyFont="1" applyFill="1" applyBorder="1" applyAlignment="1">
      <alignment horizontal="center" vertical="center" wrapText="1"/>
    </xf>
    <xf numFmtId="164" fontId="1" fillId="15" borderId="5" xfId="0" applyNumberFormat="1" applyFont="1" applyFill="1" applyBorder="1" applyAlignment="1">
      <alignment horizontal="center" vertical="center" wrapText="1"/>
    </xf>
    <xf numFmtId="49" fontId="1" fillId="16" borderId="4" xfId="0" applyNumberFormat="1" applyFont="1" applyFill="1" applyBorder="1" applyAlignment="1">
      <alignment horizontal="center" vertical="center" wrapText="1"/>
    </xf>
    <xf numFmtId="164" fontId="1" fillId="16" borderId="5" xfId="0" applyNumberFormat="1" applyFont="1" applyFill="1" applyBorder="1" applyAlignment="1">
      <alignment horizontal="center" vertical="center" wrapText="1"/>
    </xf>
    <xf numFmtId="49" fontId="2" fillId="17" borderId="4" xfId="0" applyNumberFormat="1" applyFont="1" applyFill="1" applyBorder="1" applyAlignment="1">
      <alignment horizontal="center" vertical="center" wrapText="1"/>
    </xf>
    <xf numFmtId="164" fontId="2" fillId="17" borderId="5" xfId="0" applyNumberFormat="1" applyFont="1" applyFill="1" applyBorder="1" applyAlignment="1">
      <alignment horizontal="center" vertical="center" wrapText="1"/>
    </xf>
    <xf numFmtId="49" fontId="2" fillId="18" borderId="4" xfId="0" applyNumberFormat="1" applyFont="1" applyFill="1" applyBorder="1" applyAlignment="1">
      <alignment horizontal="center" vertical="center" wrapText="1"/>
    </xf>
    <xf numFmtId="164" fontId="2" fillId="18" borderId="5" xfId="0" applyNumberFormat="1" applyFont="1" applyFill="1" applyBorder="1" applyAlignment="1">
      <alignment horizontal="center" vertical="center" wrapText="1"/>
    </xf>
    <xf numFmtId="49" fontId="2" fillId="19" borderId="4" xfId="0" applyNumberFormat="1" applyFont="1" applyFill="1" applyBorder="1" applyAlignment="1">
      <alignment horizontal="center" vertical="center" wrapText="1"/>
    </xf>
    <xf numFmtId="164" fontId="2" fillId="19" borderId="5" xfId="0" applyNumberFormat="1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horizontal="center" vertical="center" wrapText="1"/>
    </xf>
    <xf numFmtId="164" fontId="2" fillId="21" borderId="5" xfId="0" applyNumberFormat="1" applyFont="1" applyFill="1" applyBorder="1" applyAlignment="1">
      <alignment horizontal="center" vertical="center" wrapText="1"/>
    </xf>
    <xf numFmtId="49" fontId="2" fillId="20" borderId="4" xfId="0" applyNumberFormat="1" applyFont="1" applyFill="1" applyBorder="1" applyAlignment="1">
      <alignment horizontal="center" vertical="center" wrapText="1"/>
    </xf>
    <xf numFmtId="164" fontId="2" fillId="20" borderId="5" xfId="0" applyNumberFormat="1" applyFont="1" applyFill="1" applyBorder="1" applyAlignment="1">
      <alignment horizontal="center" vertical="center" wrapText="1"/>
    </xf>
    <xf numFmtId="49" fontId="2" fillId="22" borderId="4" xfId="0" applyNumberFormat="1" applyFont="1" applyFill="1" applyBorder="1" applyAlignment="1">
      <alignment horizontal="center" vertical="center" wrapText="1"/>
    </xf>
    <xf numFmtId="164" fontId="2" fillId="22" borderId="5" xfId="0" applyNumberFormat="1" applyFont="1" applyFill="1" applyBorder="1" applyAlignment="1">
      <alignment horizontal="center" vertical="center" wrapText="1"/>
    </xf>
    <xf numFmtId="49" fontId="3" fillId="23" borderId="4" xfId="0" applyNumberFormat="1" applyFont="1" applyFill="1" applyBorder="1" applyAlignment="1">
      <alignment horizontal="center" vertical="center" wrapText="1"/>
    </xf>
    <xf numFmtId="164" fontId="3" fillId="23" borderId="5" xfId="0" applyNumberFormat="1" applyFont="1" applyFill="1" applyBorder="1" applyAlignment="1">
      <alignment horizontal="center" vertical="center" wrapText="1"/>
    </xf>
    <xf numFmtId="49" fontId="3" fillId="24" borderId="4" xfId="0" applyNumberFormat="1" applyFont="1" applyFill="1" applyBorder="1" applyAlignment="1">
      <alignment horizontal="center" vertical="center" wrapText="1"/>
    </xf>
    <xf numFmtId="164" fontId="3" fillId="24" borderId="5" xfId="0" applyNumberFormat="1" applyFont="1" applyFill="1" applyBorder="1" applyAlignment="1">
      <alignment horizontal="center" vertical="center" wrapText="1"/>
    </xf>
    <xf numFmtId="49" fontId="3" fillId="25" borderId="4" xfId="0" applyNumberFormat="1" applyFont="1" applyFill="1" applyBorder="1" applyAlignment="1">
      <alignment horizontal="center" vertical="center" wrapText="1"/>
    </xf>
    <xf numFmtId="164" fontId="3" fillId="25" borderId="5" xfId="0" applyNumberFormat="1" applyFont="1" applyFill="1" applyBorder="1" applyAlignment="1">
      <alignment horizontal="center" vertical="center" wrapText="1"/>
    </xf>
    <xf numFmtId="49" fontId="3" fillId="26" borderId="4" xfId="0" applyNumberFormat="1" applyFont="1" applyFill="1" applyBorder="1" applyAlignment="1">
      <alignment horizontal="center" vertical="center" wrapText="1"/>
    </xf>
    <xf numFmtId="164" fontId="3" fillId="26" borderId="5" xfId="0" applyNumberFormat="1" applyFont="1" applyFill="1" applyBorder="1" applyAlignment="1">
      <alignment horizontal="center" vertical="center" wrapText="1"/>
    </xf>
    <xf numFmtId="49" fontId="3" fillId="28" borderId="4" xfId="0" applyNumberFormat="1" applyFont="1" applyFill="1" applyBorder="1" applyAlignment="1">
      <alignment horizontal="center" vertical="center" wrapText="1"/>
    </xf>
    <xf numFmtId="164" fontId="3" fillId="28" borderId="5" xfId="0" applyNumberFormat="1" applyFont="1" applyFill="1" applyBorder="1" applyAlignment="1">
      <alignment horizontal="center" vertical="center" wrapText="1"/>
    </xf>
    <xf numFmtId="49" fontId="3" fillId="27" borderId="4" xfId="0" applyNumberFormat="1" applyFont="1" applyFill="1" applyBorder="1" applyAlignment="1">
      <alignment horizontal="center" vertical="center" wrapText="1"/>
    </xf>
    <xf numFmtId="164" fontId="3" fillId="27" borderId="5" xfId="0" applyNumberFormat="1" applyFont="1" applyFill="1" applyBorder="1" applyAlignment="1">
      <alignment horizontal="center" vertical="center" wrapText="1"/>
    </xf>
    <xf numFmtId="49" fontId="3" fillId="29" borderId="4" xfId="0" applyNumberFormat="1" applyFont="1" applyFill="1" applyBorder="1" applyAlignment="1">
      <alignment horizontal="center" vertical="center" wrapText="1"/>
    </xf>
    <xf numFmtId="164" fontId="3" fillId="29" borderId="5" xfId="0" applyNumberFormat="1" applyFont="1" applyFill="1" applyBorder="1" applyAlignment="1">
      <alignment horizontal="center" vertical="center" wrapText="1"/>
    </xf>
    <xf numFmtId="49" fontId="3" fillId="30" borderId="4" xfId="0" applyNumberFormat="1" applyFont="1" applyFill="1" applyBorder="1" applyAlignment="1">
      <alignment horizontal="center" vertical="center" wrapText="1"/>
    </xf>
    <xf numFmtId="164" fontId="3" fillId="30" borderId="5" xfId="0" applyNumberFormat="1" applyFont="1" applyFill="1" applyBorder="1" applyAlignment="1">
      <alignment horizontal="center" vertical="center" wrapText="1"/>
    </xf>
    <xf numFmtId="49" fontId="3" fillId="31" borderId="4" xfId="0" applyNumberFormat="1" applyFont="1" applyFill="1" applyBorder="1" applyAlignment="1">
      <alignment horizontal="center" vertical="center" wrapText="1"/>
    </xf>
    <xf numFmtId="164" fontId="3" fillId="31" borderId="5" xfId="0" applyNumberFormat="1" applyFont="1" applyFill="1" applyBorder="1" applyAlignment="1">
      <alignment horizontal="center" vertical="center" wrapText="1"/>
    </xf>
    <xf numFmtId="49" fontId="3" fillId="32" borderId="4" xfId="0" applyNumberFormat="1" applyFont="1" applyFill="1" applyBorder="1" applyAlignment="1">
      <alignment horizontal="center" vertical="center" wrapText="1"/>
    </xf>
    <xf numFmtId="164" fontId="3" fillId="32" borderId="5" xfId="0" applyNumberFormat="1" applyFont="1" applyFill="1" applyBorder="1" applyAlignment="1">
      <alignment horizontal="center" vertical="center" wrapText="1"/>
    </xf>
    <xf numFmtId="49" fontId="3" fillId="33" borderId="4" xfId="0" applyNumberFormat="1" applyFont="1" applyFill="1" applyBorder="1" applyAlignment="1">
      <alignment horizontal="center" vertical="center" wrapText="1"/>
    </xf>
    <xf numFmtId="164" fontId="3" fillId="33" borderId="5" xfId="0" applyNumberFormat="1" applyFont="1" applyFill="1" applyBorder="1" applyAlignment="1">
      <alignment horizontal="center" vertical="center" wrapText="1"/>
    </xf>
    <xf numFmtId="49" fontId="3" fillId="34" borderId="4" xfId="0" applyNumberFormat="1" applyFont="1" applyFill="1" applyBorder="1" applyAlignment="1">
      <alignment horizontal="center" vertical="center" wrapText="1"/>
    </xf>
    <xf numFmtId="164" fontId="3" fillId="34" borderId="5" xfId="0" applyNumberFormat="1" applyFont="1" applyFill="1" applyBorder="1" applyAlignment="1">
      <alignment horizontal="center" vertical="center" wrapText="1"/>
    </xf>
    <xf numFmtId="49" fontId="3" fillId="35" borderId="4" xfId="0" applyNumberFormat="1" applyFont="1" applyFill="1" applyBorder="1" applyAlignment="1">
      <alignment horizontal="center" vertical="center" wrapText="1"/>
    </xf>
    <xf numFmtId="164" fontId="3" fillId="35" borderId="5" xfId="0" applyNumberFormat="1" applyFont="1" applyFill="1" applyBorder="1" applyAlignment="1">
      <alignment horizontal="center" vertical="center" wrapText="1"/>
    </xf>
    <xf numFmtId="49" fontId="3" fillId="36" borderId="4" xfId="0" applyNumberFormat="1" applyFont="1" applyFill="1" applyBorder="1" applyAlignment="1">
      <alignment horizontal="center" vertical="center" wrapText="1"/>
    </xf>
    <xf numFmtId="164" fontId="3" fillId="36" borderId="5" xfId="0" applyNumberFormat="1" applyFont="1" applyFill="1" applyBorder="1" applyAlignment="1">
      <alignment horizontal="center" vertical="center" wrapText="1"/>
    </xf>
    <xf numFmtId="49" fontId="3" fillId="37" borderId="6" xfId="0" applyNumberFormat="1" applyFont="1" applyFill="1" applyBorder="1" applyAlignment="1">
      <alignment horizontal="center" vertical="center" wrapText="1"/>
    </xf>
    <xf numFmtId="164" fontId="3" fillId="37" borderId="8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3" borderId="14" xfId="0" applyNumberFormat="1" applyFont="1" applyFill="1" applyBorder="1" applyAlignment="1">
      <alignment horizontal="center" vertical="center" wrapText="1"/>
    </xf>
    <xf numFmtId="49" fontId="1" fillId="4" borderId="14" xfId="0" applyNumberFormat="1" applyFont="1" applyFill="1" applyBorder="1" applyAlignment="1">
      <alignment horizontal="center" vertical="center" wrapText="1"/>
    </xf>
    <xf numFmtId="49" fontId="1" fillId="6" borderId="14" xfId="0" applyNumberFormat="1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49" fontId="1" fillId="7" borderId="14" xfId="0" applyNumberFormat="1" applyFont="1" applyFill="1" applyBorder="1" applyAlignment="1">
      <alignment horizontal="center" vertical="center" wrapText="1"/>
    </xf>
    <xf numFmtId="49" fontId="1" fillId="8" borderId="14" xfId="0" applyNumberFormat="1" applyFont="1" applyFill="1" applyBorder="1" applyAlignment="1">
      <alignment horizontal="center" vertical="center" wrapText="1"/>
    </xf>
    <xf numFmtId="49" fontId="1" fillId="11" borderId="14" xfId="0" applyNumberFormat="1" applyFont="1" applyFill="1" applyBorder="1" applyAlignment="1">
      <alignment horizontal="center" vertical="center" wrapText="1"/>
    </xf>
    <xf numFmtId="49" fontId="1" fillId="10" borderId="14" xfId="0" applyNumberFormat="1" applyFont="1" applyFill="1" applyBorder="1" applyAlignment="1">
      <alignment horizontal="center" vertical="center" wrapText="1"/>
    </xf>
    <xf numFmtId="49" fontId="1" fillId="12" borderId="14" xfId="0" applyNumberFormat="1" applyFont="1" applyFill="1" applyBorder="1" applyAlignment="1">
      <alignment horizontal="center" vertical="center" wrapText="1"/>
    </xf>
    <xf numFmtId="49" fontId="1" fillId="13" borderId="14" xfId="0" applyNumberFormat="1" applyFont="1" applyFill="1" applyBorder="1" applyAlignment="1">
      <alignment horizontal="center" vertical="center" wrapText="1"/>
    </xf>
    <xf numFmtId="49" fontId="1" fillId="14" borderId="14" xfId="0" applyNumberFormat="1" applyFont="1" applyFill="1" applyBorder="1" applyAlignment="1">
      <alignment horizontal="center" vertical="center" wrapText="1"/>
    </xf>
    <xf numFmtId="49" fontId="1" fillId="15" borderId="14" xfId="0" applyNumberFormat="1" applyFont="1" applyFill="1" applyBorder="1" applyAlignment="1">
      <alignment horizontal="center" vertical="center" wrapText="1"/>
    </xf>
    <xf numFmtId="49" fontId="1" fillId="16" borderId="14" xfId="0" applyNumberFormat="1" applyFont="1" applyFill="1" applyBorder="1" applyAlignment="1">
      <alignment horizontal="center" vertical="center" wrapText="1"/>
    </xf>
    <xf numFmtId="49" fontId="2" fillId="17" borderId="14" xfId="0" applyNumberFormat="1" applyFont="1" applyFill="1" applyBorder="1" applyAlignment="1">
      <alignment horizontal="center" vertical="center" wrapText="1"/>
    </xf>
    <xf numFmtId="49" fontId="2" fillId="18" borderId="14" xfId="0" applyNumberFormat="1" applyFont="1" applyFill="1" applyBorder="1" applyAlignment="1">
      <alignment horizontal="center" vertical="center" wrapText="1"/>
    </xf>
    <xf numFmtId="49" fontId="2" fillId="19" borderId="14" xfId="0" applyNumberFormat="1" applyFont="1" applyFill="1" applyBorder="1" applyAlignment="1">
      <alignment horizontal="center" vertical="center" wrapText="1"/>
    </xf>
    <xf numFmtId="49" fontId="2" fillId="21" borderId="14" xfId="0" applyNumberFormat="1" applyFont="1" applyFill="1" applyBorder="1" applyAlignment="1">
      <alignment horizontal="center" vertical="center" wrapText="1"/>
    </xf>
    <xf numFmtId="49" fontId="2" fillId="20" borderId="14" xfId="0" applyNumberFormat="1" applyFont="1" applyFill="1" applyBorder="1" applyAlignment="1">
      <alignment horizontal="center" vertical="center" wrapText="1"/>
    </xf>
    <xf numFmtId="49" fontId="2" fillId="22" borderId="14" xfId="0" applyNumberFormat="1" applyFont="1" applyFill="1" applyBorder="1" applyAlignment="1">
      <alignment horizontal="center" vertical="center" wrapText="1"/>
    </xf>
    <xf numFmtId="49" fontId="3" fillId="23" borderId="14" xfId="0" applyNumberFormat="1" applyFont="1" applyFill="1" applyBorder="1" applyAlignment="1">
      <alignment horizontal="center" vertical="center" wrapText="1"/>
    </xf>
    <xf numFmtId="49" fontId="3" fillId="24" borderId="14" xfId="0" applyNumberFormat="1" applyFont="1" applyFill="1" applyBorder="1" applyAlignment="1">
      <alignment horizontal="center" vertical="center" wrapText="1"/>
    </xf>
    <xf numFmtId="49" fontId="3" fillId="25" borderId="14" xfId="0" applyNumberFormat="1" applyFont="1" applyFill="1" applyBorder="1" applyAlignment="1">
      <alignment horizontal="center" vertical="center" wrapText="1"/>
    </xf>
    <xf numFmtId="49" fontId="3" fillId="26" borderId="14" xfId="0" applyNumberFormat="1" applyFont="1" applyFill="1" applyBorder="1" applyAlignment="1">
      <alignment horizontal="center" vertical="center" wrapText="1"/>
    </xf>
    <xf numFmtId="49" fontId="3" fillId="28" borderId="14" xfId="0" applyNumberFormat="1" applyFont="1" applyFill="1" applyBorder="1" applyAlignment="1">
      <alignment horizontal="center" vertical="center" wrapText="1"/>
    </xf>
    <xf numFmtId="49" fontId="3" fillId="27" borderId="14" xfId="0" applyNumberFormat="1" applyFont="1" applyFill="1" applyBorder="1" applyAlignment="1">
      <alignment horizontal="center" vertical="center" wrapText="1"/>
    </xf>
    <xf numFmtId="49" fontId="3" fillId="29" borderId="14" xfId="0" applyNumberFormat="1" applyFont="1" applyFill="1" applyBorder="1" applyAlignment="1">
      <alignment horizontal="center" vertical="center" wrapText="1"/>
    </xf>
    <xf numFmtId="49" fontId="3" fillId="30" borderId="14" xfId="0" applyNumberFormat="1" applyFont="1" applyFill="1" applyBorder="1" applyAlignment="1">
      <alignment horizontal="center" vertical="center" wrapText="1"/>
    </xf>
    <xf numFmtId="49" fontId="3" fillId="31" borderId="14" xfId="0" applyNumberFormat="1" applyFont="1" applyFill="1" applyBorder="1" applyAlignment="1">
      <alignment horizontal="center" vertical="center" wrapText="1"/>
    </xf>
    <xf numFmtId="49" fontId="3" fillId="32" borderId="14" xfId="0" applyNumberFormat="1" applyFont="1" applyFill="1" applyBorder="1" applyAlignment="1">
      <alignment horizontal="center" vertical="center" wrapText="1"/>
    </xf>
    <xf numFmtId="49" fontId="3" fillId="33" borderId="14" xfId="0" applyNumberFormat="1" applyFont="1" applyFill="1" applyBorder="1" applyAlignment="1">
      <alignment horizontal="center" vertical="center" wrapText="1"/>
    </xf>
    <xf numFmtId="49" fontId="3" fillId="34" borderId="14" xfId="0" applyNumberFormat="1" applyFont="1" applyFill="1" applyBorder="1" applyAlignment="1">
      <alignment horizontal="center" vertical="center" wrapText="1"/>
    </xf>
    <xf numFmtId="49" fontId="3" fillId="35" borderId="14" xfId="0" applyNumberFormat="1" applyFont="1" applyFill="1" applyBorder="1" applyAlignment="1">
      <alignment horizontal="center" vertical="center" wrapText="1"/>
    </xf>
    <xf numFmtId="49" fontId="3" fillId="36" borderId="14" xfId="0" applyNumberFormat="1" applyFont="1" applyFill="1" applyBorder="1" applyAlignment="1">
      <alignment horizontal="center" vertical="center" wrapText="1"/>
    </xf>
    <xf numFmtId="49" fontId="3" fillId="37" borderId="13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3" borderId="14" xfId="0" applyNumberFormat="1" applyFont="1" applyFill="1" applyBorder="1" applyAlignment="1">
      <alignment horizontal="center" vertical="center" wrapText="1"/>
    </xf>
    <xf numFmtId="164" fontId="1" fillId="4" borderId="14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7" borderId="14" xfId="0" applyNumberFormat="1" applyFont="1" applyFill="1" applyBorder="1" applyAlignment="1">
      <alignment horizontal="center" vertical="center" wrapText="1"/>
    </xf>
    <xf numFmtId="164" fontId="1" fillId="8" borderId="14" xfId="0" applyNumberFormat="1" applyFont="1" applyFill="1" applyBorder="1" applyAlignment="1">
      <alignment horizontal="center" vertical="center" wrapText="1"/>
    </xf>
    <xf numFmtId="164" fontId="1" fillId="11" borderId="14" xfId="0" applyNumberFormat="1" applyFont="1" applyFill="1" applyBorder="1" applyAlignment="1">
      <alignment horizontal="center" vertical="center" wrapText="1"/>
    </xf>
    <xf numFmtId="164" fontId="1" fillId="10" borderId="14" xfId="0" applyNumberFormat="1" applyFont="1" applyFill="1" applyBorder="1" applyAlignment="1">
      <alignment horizontal="center" vertical="center" wrapText="1"/>
    </xf>
    <xf numFmtId="164" fontId="1" fillId="12" borderId="14" xfId="0" applyNumberFormat="1" applyFont="1" applyFill="1" applyBorder="1" applyAlignment="1">
      <alignment horizontal="center" vertical="center" wrapText="1"/>
    </xf>
    <xf numFmtId="164" fontId="1" fillId="13" borderId="14" xfId="0" applyNumberFormat="1" applyFont="1" applyFill="1" applyBorder="1" applyAlignment="1">
      <alignment horizontal="center" vertical="center" wrapText="1"/>
    </xf>
    <xf numFmtId="164" fontId="1" fillId="14" borderId="14" xfId="0" applyNumberFormat="1" applyFont="1" applyFill="1" applyBorder="1" applyAlignment="1">
      <alignment horizontal="center" vertical="center" wrapText="1"/>
    </xf>
    <xf numFmtId="164" fontId="1" fillId="15" borderId="14" xfId="0" applyNumberFormat="1" applyFont="1" applyFill="1" applyBorder="1" applyAlignment="1">
      <alignment horizontal="center" vertical="center" wrapText="1"/>
    </xf>
    <xf numFmtId="164" fontId="1" fillId="16" borderId="14" xfId="0" applyNumberFormat="1" applyFont="1" applyFill="1" applyBorder="1" applyAlignment="1">
      <alignment horizontal="center" vertical="center" wrapText="1"/>
    </xf>
    <xf numFmtId="164" fontId="2" fillId="17" borderId="14" xfId="0" applyNumberFormat="1" applyFont="1" applyFill="1" applyBorder="1" applyAlignment="1">
      <alignment horizontal="center" vertical="center" wrapText="1"/>
    </xf>
    <xf numFmtId="164" fontId="2" fillId="18" borderId="14" xfId="0" applyNumberFormat="1" applyFont="1" applyFill="1" applyBorder="1" applyAlignment="1">
      <alignment horizontal="center" vertical="center" wrapText="1"/>
    </xf>
    <xf numFmtId="164" fontId="2" fillId="19" borderId="14" xfId="0" applyNumberFormat="1" applyFont="1" applyFill="1" applyBorder="1" applyAlignment="1">
      <alignment horizontal="center" vertical="center" wrapText="1"/>
    </xf>
    <xf numFmtId="164" fontId="2" fillId="21" borderId="14" xfId="0" applyNumberFormat="1" applyFont="1" applyFill="1" applyBorder="1" applyAlignment="1">
      <alignment horizontal="center" vertical="center" wrapText="1"/>
    </xf>
    <xf numFmtId="164" fontId="2" fillId="20" borderId="14" xfId="0" applyNumberFormat="1" applyFont="1" applyFill="1" applyBorder="1" applyAlignment="1">
      <alignment horizontal="center" vertical="center" wrapText="1"/>
    </xf>
    <xf numFmtId="164" fontId="2" fillId="22" borderId="14" xfId="0" applyNumberFormat="1" applyFont="1" applyFill="1" applyBorder="1" applyAlignment="1">
      <alignment horizontal="center" vertical="center" wrapText="1"/>
    </xf>
    <xf numFmtId="164" fontId="3" fillId="23" borderId="14" xfId="0" applyNumberFormat="1" applyFont="1" applyFill="1" applyBorder="1" applyAlignment="1">
      <alignment horizontal="center" vertical="center" wrapText="1"/>
    </xf>
    <xf numFmtId="164" fontId="3" fillId="24" borderId="14" xfId="0" applyNumberFormat="1" applyFont="1" applyFill="1" applyBorder="1" applyAlignment="1">
      <alignment horizontal="center" vertical="center" wrapText="1"/>
    </xf>
    <xf numFmtId="164" fontId="3" fillId="25" borderId="14" xfId="0" applyNumberFormat="1" applyFont="1" applyFill="1" applyBorder="1" applyAlignment="1">
      <alignment horizontal="center" vertical="center" wrapText="1"/>
    </xf>
    <xf numFmtId="164" fontId="3" fillId="26" borderId="14" xfId="0" applyNumberFormat="1" applyFont="1" applyFill="1" applyBorder="1" applyAlignment="1">
      <alignment horizontal="center" vertical="center" wrapText="1"/>
    </xf>
    <xf numFmtId="164" fontId="3" fillId="28" borderId="14" xfId="0" applyNumberFormat="1" applyFont="1" applyFill="1" applyBorder="1" applyAlignment="1">
      <alignment horizontal="center" vertical="center" wrapText="1"/>
    </xf>
    <xf numFmtId="164" fontId="3" fillId="27" borderId="14" xfId="0" applyNumberFormat="1" applyFont="1" applyFill="1" applyBorder="1" applyAlignment="1">
      <alignment horizontal="center" vertical="center" wrapText="1"/>
    </xf>
    <xf numFmtId="164" fontId="3" fillId="29" borderId="14" xfId="0" applyNumberFormat="1" applyFont="1" applyFill="1" applyBorder="1" applyAlignment="1">
      <alignment horizontal="center" vertical="center" wrapText="1"/>
    </xf>
    <xf numFmtId="164" fontId="3" fillId="30" borderId="14" xfId="0" applyNumberFormat="1" applyFont="1" applyFill="1" applyBorder="1" applyAlignment="1">
      <alignment horizontal="center" vertical="center" wrapText="1"/>
    </xf>
    <xf numFmtId="164" fontId="3" fillId="31" borderId="14" xfId="0" applyNumberFormat="1" applyFont="1" applyFill="1" applyBorder="1" applyAlignment="1">
      <alignment horizontal="center" vertical="center" wrapText="1"/>
    </xf>
    <xf numFmtId="164" fontId="3" fillId="32" borderId="14" xfId="0" applyNumberFormat="1" applyFont="1" applyFill="1" applyBorder="1" applyAlignment="1">
      <alignment horizontal="center" vertical="center" wrapText="1"/>
    </xf>
    <xf numFmtId="164" fontId="3" fillId="33" borderId="14" xfId="0" applyNumberFormat="1" applyFont="1" applyFill="1" applyBorder="1" applyAlignment="1">
      <alignment horizontal="center" vertical="center" wrapText="1"/>
    </xf>
    <xf numFmtId="164" fontId="3" fillId="34" borderId="14" xfId="0" applyNumberFormat="1" applyFont="1" applyFill="1" applyBorder="1" applyAlignment="1">
      <alignment horizontal="center" vertical="center" wrapText="1"/>
    </xf>
    <xf numFmtId="164" fontId="3" fillId="35" borderId="14" xfId="0" applyNumberFormat="1" applyFont="1" applyFill="1" applyBorder="1" applyAlignment="1">
      <alignment horizontal="center" vertical="center" wrapText="1"/>
    </xf>
    <xf numFmtId="164" fontId="3" fillId="36" borderId="14" xfId="0" applyNumberFormat="1" applyFont="1" applyFill="1" applyBorder="1" applyAlignment="1">
      <alignment horizontal="center" vertical="center" wrapText="1"/>
    </xf>
    <xf numFmtId="164" fontId="3" fillId="37" borderId="13" xfId="0" applyNumberFormat="1" applyFont="1" applyFill="1" applyBorder="1" applyAlignment="1">
      <alignment horizontal="center" vertical="center" wrapText="1"/>
    </xf>
    <xf numFmtId="49" fontId="5" fillId="38" borderId="12" xfId="0" applyNumberFormat="1" applyFont="1" applyFill="1" applyBorder="1" applyAlignment="1">
      <alignment horizontal="center" vertical="center" wrapText="1"/>
    </xf>
    <xf numFmtId="164" fontId="5" fillId="38" borderId="1" xfId="0" applyNumberFormat="1" applyFont="1" applyFill="1" applyBorder="1" applyAlignment="1">
      <alignment horizontal="center" vertical="center" wrapText="1"/>
    </xf>
    <xf numFmtId="164" fontId="5" fillId="38" borderId="8" xfId="0" applyNumberFormat="1" applyFont="1" applyFill="1" applyBorder="1" applyAlignment="1">
      <alignment horizontal="center" vertical="center" wrapText="1"/>
    </xf>
    <xf numFmtId="49" fontId="1" fillId="39" borderId="0" xfId="0" applyNumberFormat="1" applyFont="1" applyFill="1" applyAlignment="1">
      <alignment horizontal="center" vertical="center" wrapText="1"/>
    </xf>
    <xf numFmtId="164" fontId="2" fillId="39" borderId="14" xfId="0" applyNumberFormat="1" applyFont="1" applyFill="1" applyBorder="1" applyAlignment="1">
      <alignment horizontal="center" vertical="center" wrapText="1"/>
    </xf>
    <xf numFmtId="164" fontId="2" fillId="39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4" borderId="5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7" borderId="5" xfId="0" applyNumberFormat="1" applyFont="1" applyFill="1" applyBorder="1" applyAlignment="1">
      <alignment horizontal="center" vertical="center" wrapText="1"/>
    </xf>
    <xf numFmtId="49" fontId="1" fillId="8" borderId="5" xfId="0" applyNumberFormat="1" applyFont="1" applyFill="1" applyBorder="1" applyAlignment="1">
      <alignment horizontal="center" vertical="center" wrapText="1"/>
    </xf>
    <xf numFmtId="49" fontId="1" fillId="11" borderId="5" xfId="0" applyNumberFormat="1" applyFont="1" applyFill="1" applyBorder="1" applyAlignment="1">
      <alignment horizontal="center" vertical="center" wrapText="1"/>
    </xf>
    <xf numFmtId="49" fontId="1" fillId="10" borderId="5" xfId="0" applyNumberFormat="1" applyFont="1" applyFill="1" applyBorder="1" applyAlignment="1">
      <alignment horizontal="center" vertical="center" wrapText="1"/>
    </xf>
    <xf numFmtId="49" fontId="1" fillId="12" borderId="5" xfId="0" applyNumberFormat="1" applyFont="1" applyFill="1" applyBorder="1" applyAlignment="1">
      <alignment horizontal="center" vertical="center" wrapText="1"/>
    </xf>
    <xf numFmtId="49" fontId="1" fillId="13" borderId="5" xfId="0" applyNumberFormat="1" applyFont="1" applyFill="1" applyBorder="1" applyAlignment="1">
      <alignment horizontal="center" vertical="center" wrapText="1"/>
    </xf>
    <xf numFmtId="49" fontId="1" fillId="14" borderId="5" xfId="0" applyNumberFormat="1" applyFont="1" applyFill="1" applyBorder="1" applyAlignment="1">
      <alignment horizontal="center" vertical="center" wrapText="1"/>
    </xf>
    <xf numFmtId="49" fontId="1" fillId="15" borderId="5" xfId="0" applyNumberFormat="1" applyFont="1" applyFill="1" applyBorder="1" applyAlignment="1">
      <alignment horizontal="center" vertical="center" wrapText="1"/>
    </xf>
    <xf numFmtId="49" fontId="1" fillId="16" borderId="5" xfId="0" applyNumberFormat="1" applyFont="1" applyFill="1" applyBorder="1" applyAlignment="1">
      <alignment horizontal="center" vertical="center" wrapText="1"/>
    </xf>
    <xf numFmtId="49" fontId="2" fillId="17" borderId="5" xfId="0" applyNumberFormat="1" applyFont="1" applyFill="1" applyBorder="1" applyAlignment="1">
      <alignment horizontal="center" vertical="center" wrapText="1"/>
    </xf>
    <xf numFmtId="49" fontId="2" fillId="18" borderId="5" xfId="0" applyNumberFormat="1" applyFont="1" applyFill="1" applyBorder="1" applyAlignment="1">
      <alignment horizontal="center" vertical="center" wrapText="1"/>
    </xf>
    <xf numFmtId="49" fontId="2" fillId="19" borderId="5" xfId="0" applyNumberFormat="1" applyFont="1" applyFill="1" applyBorder="1" applyAlignment="1">
      <alignment horizontal="center" vertical="center" wrapText="1"/>
    </xf>
    <xf numFmtId="49" fontId="2" fillId="21" borderId="5" xfId="0" applyNumberFormat="1" applyFont="1" applyFill="1" applyBorder="1" applyAlignment="1">
      <alignment horizontal="center" vertical="center" wrapText="1"/>
    </xf>
    <xf numFmtId="49" fontId="2" fillId="20" borderId="5" xfId="0" applyNumberFormat="1" applyFont="1" applyFill="1" applyBorder="1" applyAlignment="1">
      <alignment horizontal="center" vertical="center" wrapText="1"/>
    </xf>
    <xf numFmtId="49" fontId="2" fillId="22" borderId="5" xfId="0" applyNumberFormat="1" applyFont="1" applyFill="1" applyBorder="1" applyAlignment="1">
      <alignment horizontal="center" vertical="center" wrapText="1"/>
    </xf>
    <xf numFmtId="49" fontId="3" fillId="23" borderId="5" xfId="0" applyNumberFormat="1" applyFont="1" applyFill="1" applyBorder="1" applyAlignment="1">
      <alignment horizontal="center" vertical="center" wrapText="1"/>
    </xf>
    <xf numFmtId="49" fontId="3" fillId="24" borderId="5" xfId="0" applyNumberFormat="1" applyFont="1" applyFill="1" applyBorder="1" applyAlignment="1">
      <alignment horizontal="center" vertical="center" wrapText="1"/>
    </xf>
    <xf numFmtId="49" fontId="3" fillId="25" borderId="5" xfId="0" applyNumberFormat="1" applyFont="1" applyFill="1" applyBorder="1" applyAlignment="1">
      <alignment horizontal="center" vertical="center" wrapText="1"/>
    </xf>
    <xf numFmtId="49" fontId="3" fillId="26" borderId="5" xfId="0" applyNumberFormat="1" applyFont="1" applyFill="1" applyBorder="1" applyAlignment="1">
      <alignment horizontal="center" vertical="center" wrapText="1"/>
    </xf>
    <xf numFmtId="49" fontId="3" fillId="28" borderId="5" xfId="0" applyNumberFormat="1" applyFont="1" applyFill="1" applyBorder="1" applyAlignment="1">
      <alignment horizontal="center" vertical="center" wrapText="1"/>
    </xf>
    <xf numFmtId="49" fontId="3" fillId="27" borderId="5" xfId="0" applyNumberFormat="1" applyFont="1" applyFill="1" applyBorder="1" applyAlignment="1">
      <alignment horizontal="center" vertical="center" wrapText="1"/>
    </xf>
    <xf numFmtId="49" fontId="3" fillId="29" borderId="5" xfId="0" applyNumberFormat="1" applyFont="1" applyFill="1" applyBorder="1" applyAlignment="1">
      <alignment horizontal="center" vertical="center" wrapText="1"/>
    </xf>
    <xf numFmtId="49" fontId="3" fillId="30" borderId="5" xfId="0" applyNumberFormat="1" applyFont="1" applyFill="1" applyBorder="1" applyAlignment="1">
      <alignment horizontal="center" vertical="center" wrapText="1"/>
    </xf>
    <xf numFmtId="49" fontId="3" fillId="31" borderId="5" xfId="0" applyNumberFormat="1" applyFont="1" applyFill="1" applyBorder="1" applyAlignment="1">
      <alignment horizontal="center" vertical="center" wrapText="1"/>
    </xf>
    <xf numFmtId="49" fontId="3" fillId="32" borderId="5" xfId="0" applyNumberFormat="1" applyFont="1" applyFill="1" applyBorder="1" applyAlignment="1">
      <alignment horizontal="center" vertical="center" wrapText="1"/>
    </xf>
    <xf numFmtId="49" fontId="3" fillId="33" borderId="5" xfId="0" applyNumberFormat="1" applyFont="1" applyFill="1" applyBorder="1" applyAlignment="1">
      <alignment horizontal="center" vertical="center" wrapText="1"/>
    </xf>
    <xf numFmtId="49" fontId="3" fillId="34" borderId="5" xfId="0" applyNumberFormat="1" applyFont="1" applyFill="1" applyBorder="1" applyAlignment="1">
      <alignment horizontal="center" vertical="center" wrapText="1"/>
    </xf>
    <xf numFmtId="49" fontId="3" fillId="35" borderId="5" xfId="0" applyNumberFormat="1" applyFont="1" applyFill="1" applyBorder="1" applyAlignment="1">
      <alignment horizontal="center" vertical="center" wrapText="1"/>
    </xf>
    <xf numFmtId="49" fontId="3" fillId="36" borderId="5" xfId="0" applyNumberFormat="1" applyFont="1" applyFill="1" applyBorder="1" applyAlignment="1">
      <alignment horizontal="center" vertical="center" wrapText="1"/>
    </xf>
    <xf numFmtId="49" fontId="3" fillId="37" borderId="8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49" fontId="1" fillId="39" borderId="14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6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164" fontId="1" fillId="8" borderId="5" xfId="0" applyNumberFormat="1" applyFont="1" applyFill="1" applyBorder="1" applyAlignment="1">
      <alignment horizontal="center" vertical="center" wrapText="1"/>
    </xf>
    <xf numFmtId="164" fontId="1" fillId="11" borderId="5" xfId="0" applyNumberFormat="1" applyFont="1" applyFill="1" applyBorder="1" applyAlignment="1">
      <alignment horizontal="center" vertical="center" wrapText="1"/>
    </xf>
    <xf numFmtId="164" fontId="1" fillId="10" borderId="5" xfId="0" applyNumberFormat="1" applyFont="1" applyFill="1" applyBorder="1" applyAlignment="1">
      <alignment horizontal="center" vertical="center" wrapText="1"/>
    </xf>
    <xf numFmtId="164" fontId="1" fillId="12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10" fillId="40" borderId="17" xfId="0" applyNumberFormat="1" applyFont="1" applyFill="1" applyBorder="1" applyAlignment="1">
      <alignment vertical="center" wrapText="1"/>
    </xf>
    <xf numFmtId="49" fontId="10" fillId="40" borderId="18" xfId="0" applyNumberFormat="1" applyFont="1" applyFill="1" applyBorder="1" applyAlignment="1">
      <alignment vertical="center" wrapText="1"/>
    </xf>
    <xf numFmtId="49" fontId="10" fillId="40" borderId="19" xfId="0" applyNumberFormat="1" applyFont="1" applyFill="1" applyBorder="1" applyAlignment="1">
      <alignment vertical="center" wrapText="1"/>
    </xf>
    <xf numFmtId="49" fontId="10" fillId="40" borderId="20" xfId="0" applyNumberFormat="1" applyFont="1" applyFill="1" applyBorder="1" applyAlignment="1">
      <alignment vertical="center" wrapText="1"/>
    </xf>
    <xf numFmtId="49" fontId="10" fillId="40" borderId="0" xfId="0" applyNumberFormat="1" applyFont="1" applyFill="1" applyBorder="1" applyAlignment="1">
      <alignment vertical="center" wrapText="1"/>
    </xf>
    <xf numFmtId="49" fontId="10" fillId="40" borderId="21" xfId="0" applyNumberFormat="1" applyFont="1" applyFill="1" applyBorder="1" applyAlignment="1">
      <alignment vertical="center" wrapText="1"/>
    </xf>
    <xf numFmtId="49" fontId="10" fillId="40" borderId="22" xfId="0" applyNumberFormat="1" applyFont="1" applyFill="1" applyBorder="1" applyAlignment="1">
      <alignment vertical="center" wrapText="1"/>
    </xf>
    <xf numFmtId="49" fontId="10" fillId="40" borderId="23" xfId="0" applyNumberFormat="1" applyFont="1" applyFill="1" applyBorder="1" applyAlignment="1">
      <alignment vertical="center" wrapText="1"/>
    </xf>
    <xf numFmtId="49" fontId="10" fillId="40" borderId="24" xfId="0" applyNumberFormat="1" applyFont="1" applyFill="1" applyBorder="1" applyAlignment="1">
      <alignment vertical="center" wrapText="1"/>
    </xf>
    <xf numFmtId="49" fontId="11" fillId="40" borderId="0" xfId="0" applyNumberFormat="1" applyFont="1" applyFill="1" applyBorder="1" applyAlignment="1">
      <alignment vertical="center" wrapText="1"/>
    </xf>
    <xf numFmtId="0" fontId="14" fillId="0" borderId="0" xfId="0" applyFont="1" applyAlignment="1">
      <alignment horizontal="center"/>
    </xf>
    <xf numFmtId="49" fontId="5" fillId="38" borderId="5" xfId="0" applyNumberFormat="1" applyFont="1" applyFill="1" applyBorder="1" applyAlignment="1">
      <alignment horizontal="center" vertical="center" wrapText="1"/>
    </xf>
    <xf numFmtId="49" fontId="15" fillId="0" borderId="15" xfId="0" applyNumberFormat="1" applyFont="1" applyBorder="1" applyAlignment="1">
      <alignment horizontal="center" vertical="center" wrapText="1"/>
    </xf>
    <xf numFmtId="49" fontId="15" fillId="0" borderId="30" xfId="0" applyNumberFormat="1" applyFont="1" applyBorder="1" applyAlignment="1">
      <alignment horizontal="center" vertical="center" wrapText="1"/>
    </xf>
    <xf numFmtId="49" fontId="15" fillId="0" borderId="31" xfId="0" applyNumberFormat="1" applyFont="1" applyBorder="1" applyAlignment="1">
      <alignment horizontal="center" vertical="center" wrapText="1"/>
    </xf>
    <xf numFmtId="49" fontId="15" fillId="40" borderId="15" xfId="0" applyNumberFormat="1" applyFont="1" applyFill="1" applyBorder="1" applyAlignment="1">
      <alignment horizontal="center" vertical="center" wrapText="1"/>
    </xf>
    <xf numFmtId="49" fontId="15" fillId="40" borderId="30" xfId="0" applyNumberFormat="1" applyFont="1" applyFill="1" applyBorder="1" applyAlignment="1">
      <alignment horizontal="center" vertical="center" wrapText="1"/>
    </xf>
    <xf numFmtId="49" fontId="15" fillId="40" borderId="32" xfId="0" applyNumberFormat="1" applyFont="1" applyFill="1" applyBorder="1" applyAlignment="1">
      <alignment horizontal="center" vertical="center" wrapText="1"/>
    </xf>
    <xf numFmtId="49" fontId="15" fillId="40" borderId="31" xfId="0" applyNumberFormat="1" applyFont="1" applyFill="1" applyBorder="1" applyAlignment="1">
      <alignment horizontal="center" vertical="center" wrapText="1"/>
    </xf>
    <xf numFmtId="49" fontId="15" fillId="40" borderId="34" xfId="0" applyNumberFormat="1" applyFont="1" applyFill="1" applyBorder="1" applyAlignment="1">
      <alignment horizontal="center" vertical="center" wrapText="1"/>
    </xf>
    <xf numFmtId="49" fontId="15" fillId="40" borderId="29" xfId="0" applyNumberFormat="1" applyFont="1" applyFill="1" applyBorder="1" applyAlignment="1">
      <alignment horizontal="center" vertical="center" wrapText="1"/>
    </xf>
    <xf numFmtId="49" fontId="15" fillId="40" borderId="18" xfId="0" applyNumberFormat="1" applyFont="1" applyFill="1" applyBorder="1" applyAlignment="1">
      <alignment horizontal="center" vertical="center" wrapText="1"/>
    </xf>
    <xf numFmtId="49" fontId="15" fillId="40" borderId="28" xfId="0" applyNumberFormat="1" applyFont="1" applyFill="1" applyBorder="1" applyAlignment="1">
      <alignment horizontal="center" vertical="center" wrapText="1"/>
    </xf>
    <xf numFmtId="49" fontId="15" fillId="0" borderId="29" xfId="0" applyNumberFormat="1" applyFont="1" applyBorder="1" applyAlignment="1">
      <alignment horizontal="center" vertical="center" wrapText="1"/>
    </xf>
    <xf numFmtId="49" fontId="15" fillId="0" borderId="28" xfId="0" applyNumberFormat="1" applyFont="1" applyBorder="1" applyAlignment="1">
      <alignment horizontal="center" vertical="center" wrapText="1"/>
    </xf>
    <xf numFmtId="49" fontId="15" fillId="0" borderId="34" xfId="0" applyNumberFormat="1" applyFont="1" applyBorder="1" applyAlignment="1">
      <alignment horizontal="center" vertical="center" wrapText="1"/>
    </xf>
    <xf numFmtId="0" fontId="13" fillId="40" borderId="0" xfId="0" applyFont="1" applyFill="1" applyAlignment="1">
      <alignment horizontal="center"/>
    </xf>
    <xf numFmtId="49" fontId="7" fillId="9" borderId="9" xfId="0" applyNumberFormat="1" applyFont="1" applyFill="1" applyBorder="1" applyAlignment="1">
      <alignment horizontal="center" vertical="center" wrapText="1"/>
    </xf>
    <xf numFmtId="49" fontId="7" fillId="9" borderId="10" xfId="0" applyNumberFormat="1" applyFont="1" applyFill="1" applyBorder="1" applyAlignment="1">
      <alignment horizontal="center" vertical="center" wrapText="1"/>
    </xf>
    <xf numFmtId="49" fontId="7" fillId="9" borderId="11" xfId="0" applyNumberFormat="1" applyFont="1" applyFill="1" applyBorder="1" applyAlignment="1">
      <alignment horizontal="center" vertical="center" wrapText="1"/>
    </xf>
    <xf numFmtId="49" fontId="8" fillId="5" borderId="6" xfId="0" applyNumberFormat="1" applyFont="1" applyFill="1" applyBorder="1" applyAlignment="1">
      <alignment horizontal="center" vertical="center" wrapText="1"/>
    </xf>
    <xf numFmtId="49" fontId="8" fillId="5" borderId="7" xfId="0" applyNumberFormat="1" applyFont="1" applyFill="1" applyBorder="1" applyAlignment="1">
      <alignment horizontal="center" vertical="center" wrapText="1"/>
    </xf>
    <xf numFmtId="49" fontId="8" fillId="5" borderId="8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  <xf numFmtId="164" fontId="5" fillId="38" borderId="9" xfId="0" applyNumberFormat="1" applyFont="1" applyFill="1" applyBorder="1" applyAlignment="1">
      <alignment horizontal="center" vertical="center" wrapText="1"/>
    </xf>
    <xf numFmtId="164" fontId="5" fillId="38" borderId="11" xfId="0" applyNumberFormat="1" applyFont="1" applyFill="1" applyBorder="1" applyAlignment="1">
      <alignment horizontal="center" vertical="center" wrapText="1"/>
    </xf>
    <xf numFmtId="49" fontId="5" fillId="38" borderId="2" xfId="0" applyNumberFormat="1" applyFont="1" applyFill="1" applyBorder="1" applyAlignment="1">
      <alignment horizontal="center" vertical="center" wrapText="1"/>
    </xf>
    <xf numFmtId="49" fontId="5" fillId="38" borderId="6" xfId="0" applyNumberFormat="1" applyFont="1" applyFill="1" applyBorder="1" applyAlignment="1">
      <alignment horizontal="center" vertical="center" wrapText="1"/>
    </xf>
    <xf numFmtId="49" fontId="5" fillId="38" borderId="12" xfId="0" applyNumberFormat="1" applyFont="1" applyFill="1" applyBorder="1" applyAlignment="1">
      <alignment horizontal="center" vertical="center" wrapText="1"/>
    </xf>
    <xf numFmtId="49" fontId="5" fillId="38" borderId="13" xfId="0" applyNumberFormat="1" applyFont="1" applyFill="1" applyBorder="1" applyAlignment="1">
      <alignment horizontal="center" vertical="center" wrapText="1"/>
    </xf>
    <xf numFmtId="49" fontId="5" fillId="38" borderId="3" xfId="0" applyNumberFormat="1" applyFont="1" applyFill="1" applyBorder="1" applyAlignment="1">
      <alignment horizontal="center" vertical="center" wrapText="1"/>
    </xf>
    <xf numFmtId="49" fontId="5" fillId="38" borderId="8" xfId="0" applyNumberFormat="1" applyFont="1" applyFill="1" applyBorder="1" applyAlignment="1">
      <alignment horizontal="center" vertical="center" wrapText="1"/>
    </xf>
    <xf numFmtId="49" fontId="9" fillId="5" borderId="6" xfId="0" applyNumberFormat="1" applyFont="1" applyFill="1" applyBorder="1" applyAlignment="1">
      <alignment horizontal="center" vertical="center" wrapText="1"/>
    </xf>
    <xf numFmtId="49" fontId="9" fillId="5" borderId="7" xfId="0" applyNumberFormat="1" applyFont="1" applyFill="1" applyBorder="1" applyAlignment="1">
      <alignment horizontal="center" vertical="center" wrapText="1"/>
    </xf>
    <xf numFmtId="49" fontId="9" fillId="5" borderId="8" xfId="0" applyNumberFormat="1" applyFont="1" applyFill="1" applyBorder="1" applyAlignment="1">
      <alignment horizontal="center" vertical="center" wrapText="1"/>
    </xf>
    <xf numFmtId="49" fontId="9" fillId="5" borderId="9" xfId="0" applyNumberFormat="1" applyFont="1" applyFill="1" applyBorder="1" applyAlignment="1">
      <alignment horizontal="center" vertical="center" wrapText="1"/>
    </xf>
    <xf numFmtId="49" fontId="9" fillId="5" borderId="10" xfId="0" applyNumberFormat="1" applyFont="1" applyFill="1" applyBorder="1" applyAlignment="1">
      <alignment horizontal="center" vertical="center" wrapText="1"/>
    </xf>
    <xf numFmtId="49" fontId="9" fillId="5" borderId="1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4" fillId="2" borderId="16" xfId="0" applyNumberFormat="1" applyFont="1" applyFill="1" applyBorder="1" applyAlignment="1">
      <alignment horizontal="center" vertical="center" wrapText="1"/>
    </xf>
    <xf numFmtId="49" fontId="4" fillId="2" borderId="3" xfId="0" applyNumberFormat="1" applyFont="1" applyFill="1" applyBorder="1" applyAlignment="1">
      <alignment horizontal="center" vertical="center" wrapText="1"/>
    </xf>
    <xf numFmtId="49" fontId="5" fillId="38" borderId="9" xfId="0" applyNumberFormat="1" applyFont="1" applyFill="1" applyBorder="1" applyAlignment="1">
      <alignment horizontal="center" vertical="center" wrapText="1"/>
    </xf>
    <xf numFmtId="49" fontId="5" fillId="38" borderId="11" xfId="0" applyNumberFormat="1" applyFont="1" applyFill="1" applyBorder="1" applyAlignment="1">
      <alignment horizontal="center" vertical="center" wrapText="1"/>
    </xf>
    <xf numFmtId="49" fontId="5" fillId="38" borderId="4" xfId="0" applyNumberFormat="1" applyFont="1" applyFill="1" applyBorder="1" applyAlignment="1">
      <alignment horizontal="center" vertical="center" wrapText="1"/>
    </xf>
    <xf numFmtId="49" fontId="5" fillId="38" borderId="5" xfId="0" applyNumberFormat="1" applyFont="1" applyFill="1" applyBorder="1" applyAlignment="1">
      <alignment horizontal="center" vertical="center" wrapText="1"/>
    </xf>
    <xf numFmtId="49" fontId="15" fillId="40" borderId="25" xfId="0" applyNumberFormat="1" applyFont="1" applyFill="1" applyBorder="1" applyAlignment="1">
      <alignment horizontal="center" vertical="center" wrapText="1"/>
    </xf>
    <xf numFmtId="49" fontId="15" fillId="40" borderId="26" xfId="0" applyNumberFormat="1" applyFont="1" applyFill="1" applyBorder="1" applyAlignment="1">
      <alignment horizontal="center" vertical="center" wrapText="1"/>
    </xf>
    <xf numFmtId="49" fontId="15" fillId="40" borderId="33" xfId="0" applyNumberFormat="1" applyFont="1" applyFill="1" applyBorder="1" applyAlignment="1">
      <alignment horizontal="center" vertical="center" wrapText="1"/>
    </xf>
    <xf numFmtId="49" fontId="15" fillId="40" borderId="2" xfId="0" applyNumberFormat="1" applyFont="1" applyFill="1" applyBorder="1" applyAlignment="1">
      <alignment horizontal="center" vertical="center" wrapText="1"/>
    </xf>
    <xf numFmtId="49" fontId="15" fillId="40" borderId="4" xfId="0" applyNumberFormat="1" applyFont="1" applyFill="1" applyBorder="1" applyAlignment="1">
      <alignment horizontal="center" vertical="center" wrapText="1"/>
    </xf>
    <xf numFmtId="49" fontId="15" fillId="0" borderId="25" xfId="0" applyNumberFormat="1" applyFont="1" applyBorder="1" applyAlignment="1">
      <alignment horizontal="center" vertical="center" wrapText="1"/>
    </xf>
    <xf numFmtId="49" fontId="15" fillId="0" borderId="26" xfId="0" applyNumberFormat="1" applyFont="1" applyBorder="1" applyAlignment="1">
      <alignment horizontal="center" vertical="center" wrapText="1"/>
    </xf>
    <xf numFmtId="49" fontId="15" fillId="0" borderId="27" xfId="0" applyNumberFormat="1" applyFont="1" applyBorder="1" applyAlignment="1">
      <alignment horizontal="center" vertical="center" wrapText="1"/>
    </xf>
    <xf numFmtId="49" fontId="15" fillId="40" borderId="6" xfId="0" applyNumberFormat="1" applyFont="1" applyFill="1" applyBorder="1" applyAlignment="1">
      <alignment horizontal="center" vertical="center" wrapText="1"/>
    </xf>
    <xf numFmtId="49" fontId="16" fillId="2" borderId="9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66"/>
      <color rgb="FFFFCC99"/>
      <color rgb="FFFFCC00"/>
      <color rgb="FFFF9900"/>
      <color rgb="FFF0EA00"/>
      <color rgb="FF080808"/>
      <color rgb="FF292929"/>
      <color rgb="FF5F5F5F"/>
      <color rgb="FF80808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601363</xdr:colOff>
      <xdr:row>10</xdr:row>
      <xdr:rowOff>221773</xdr:rowOff>
    </xdr:from>
    <xdr:to>
      <xdr:col>5</xdr:col>
      <xdr:colOff>73363</xdr:colOff>
      <xdr:row>18</xdr:row>
      <xdr:rowOff>193128</xdr:rowOff>
    </xdr:to>
    <xdr:pic>
      <xdr:nvPicPr>
        <xdr:cNvPr id="6" name="Рисунок 5" descr="Картинка 34 из 336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251119">
          <a:off x="601363" y="3031648"/>
          <a:ext cx="2520000" cy="1876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502307</xdr:colOff>
      <xdr:row>10</xdr:row>
      <xdr:rowOff>204933</xdr:rowOff>
    </xdr:from>
    <xdr:to>
      <xdr:col>8</xdr:col>
      <xdr:colOff>583907</xdr:colOff>
      <xdr:row>18</xdr:row>
      <xdr:rowOff>176288</xdr:rowOff>
    </xdr:to>
    <xdr:pic>
      <xdr:nvPicPr>
        <xdr:cNvPr id="7" name="Рисунок 6" descr="Картинка 50 из 33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500000">
          <a:off x="2940707" y="3014808"/>
          <a:ext cx="2520000" cy="18763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559958</xdr:colOff>
      <xdr:row>18</xdr:row>
      <xdr:rowOff>156463</xdr:rowOff>
    </xdr:from>
    <xdr:to>
      <xdr:col>5</xdr:col>
      <xdr:colOff>31958</xdr:colOff>
      <xdr:row>26</xdr:row>
      <xdr:rowOff>142471</xdr:rowOff>
    </xdr:to>
    <xdr:pic>
      <xdr:nvPicPr>
        <xdr:cNvPr id="9" name="Рисунок 8" descr="Картинка 20 из 5787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35591">
          <a:off x="559958" y="4871338"/>
          <a:ext cx="2520000" cy="1891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415041</xdr:colOff>
      <xdr:row>17</xdr:row>
      <xdr:rowOff>218094</xdr:rowOff>
    </xdr:from>
    <xdr:to>
      <xdr:col>8</xdr:col>
      <xdr:colOff>496641</xdr:colOff>
      <xdr:row>24</xdr:row>
      <xdr:rowOff>90355</xdr:rowOff>
    </xdr:to>
    <xdr:pic>
      <xdr:nvPicPr>
        <xdr:cNvPr id="8" name="Рисунок 7" descr="Картинка 53 из 336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553093">
          <a:off x="2853441" y="4694844"/>
          <a:ext cx="2520000" cy="1539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40300</xdr:colOff>
      <xdr:row>24</xdr:row>
      <xdr:rowOff>100314</xdr:rowOff>
    </xdr:from>
    <xdr:to>
      <xdr:col>6</xdr:col>
      <xdr:colOff>519522</xdr:colOff>
      <xdr:row>34</xdr:row>
      <xdr:rowOff>194898</xdr:rowOff>
    </xdr:to>
    <xdr:pic>
      <xdr:nvPicPr>
        <xdr:cNvPr id="10" name="Рисунок 9" descr="Картинка 25 из 57875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269302">
          <a:off x="2478700" y="6243939"/>
          <a:ext cx="1698422" cy="2475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379882</xdr:colOff>
      <xdr:row>28</xdr:row>
      <xdr:rowOff>83400</xdr:rowOff>
    </xdr:from>
    <xdr:to>
      <xdr:col>9</xdr:col>
      <xdr:colOff>6264</xdr:colOff>
      <xdr:row>34</xdr:row>
      <xdr:rowOff>196361</xdr:rowOff>
    </xdr:to>
    <xdr:pic>
      <xdr:nvPicPr>
        <xdr:cNvPr id="12" name="Рисунок 11" descr="Картинка 57 из 57876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326975">
          <a:off x="3427882" y="7179525"/>
          <a:ext cx="2064782" cy="15417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121507</xdr:colOff>
      <xdr:row>23</xdr:row>
      <xdr:rowOff>223123</xdr:rowOff>
    </xdr:from>
    <xdr:to>
      <xdr:col>9</xdr:col>
      <xdr:colOff>70107</xdr:colOff>
      <xdr:row>29</xdr:row>
      <xdr:rowOff>128135</xdr:rowOff>
    </xdr:to>
    <xdr:pic>
      <xdr:nvPicPr>
        <xdr:cNvPr id="13" name="Рисунок 12" descr="http://images01.olx.com.ua/ui/13/27/49/1298831468_171531849_16---.jp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681576">
          <a:off x="3779107" y="6128623"/>
          <a:ext cx="1777400" cy="13337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509874</xdr:colOff>
      <xdr:row>24</xdr:row>
      <xdr:rowOff>217794</xdr:rowOff>
    </xdr:from>
    <xdr:to>
      <xdr:col>3</xdr:col>
      <xdr:colOff>442237</xdr:colOff>
      <xdr:row>30</xdr:row>
      <xdr:rowOff>111230</xdr:rowOff>
    </xdr:to>
    <xdr:pic>
      <xdr:nvPicPr>
        <xdr:cNvPr id="14" name="Рисунок 13" descr="Картинка 160 из 59362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345607">
          <a:off x="509874" y="6361419"/>
          <a:ext cx="1761163" cy="13221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581586</xdr:colOff>
      <xdr:row>28</xdr:row>
      <xdr:rowOff>71333</xdr:rowOff>
    </xdr:from>
    <xdr:to>
      <xdr:col>4</xdr:col>
      <xdr:colOff>335832</xdr:colOff>
      <xdr:row>35</xdr:row>
      <xdr:rowOff>48943</xdr:rowOff>
    </xdr:to>
    <xdr:pic>
      <xdr:nvPicPr>
        <xdr:cNvPr id="11" name="Рисунок 10" descr="Картинка 37 из 57875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9782414">
          <a:off x="581586" y="7167458"/>
          <a:ext cx="2192646" cy="1644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19052</xdr:colOff>
      <xdr:row>0</xdr:row>
      <xdr:rowOff>0</xdr:rowOff>
    </xdr:from>
    <xdr:to>
      <xdr:col>6</xdr:col>
      <xdr:colOff>9527</xdr:colOff>
      <xdr:row>6</xdr:row>
      <xdr:rowOff>9525</xdr:rowOff>
    </xdr:to>
    <xdr:pic>
      <xdr:nvPicPr>
        <xdr:cNvPr id="5" name="Рисунок 4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2" y="0"/>
          <a:ext cx="1819275" cy="1438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36</xdr:row>
      <xdr:rowOff>238124</xdr:rowOff>
    </xdr:from>
    <xdr:to>
      <xdr:col>10</xdr:col>
      <xdr:colOff>0</xdr:colOff>
      <xdr:row>42</xdr:row>
      <xdr:rowOff>209549</xdr:rowOff>
    </xdr:to>
    <xdr:sp macro="" textlink="">
      <xdr:nvSpPr>
        <xdr:cNvPr id="2" name="Лента лицом вниз 1"/>
        <xdr:cNvSpPr/>
      </xdr:nvSpPr>
      <xdr:spPr>
        <a:xfrm>
          <a:off x="0" y="9239249"/>
          <a:ext cx="6096000" cy="1400175"/>
        </a:xfrm>
        <a:prstGeom prst="ribbon">
          <a:avLst>
            <a:gd name="adj1" fmla="val 19333"/>
            <a:gd name="adj2" fmla="val 75000"/>
          </a:avLst>
        </a:prstGeom>
        <a:solidFill>
          <a:schemeClr val="bg1">
            <a:lumMod val="85000"/>
          </a:schemeClr>
        </a:solidFill>
        <a:ln>
          <a:solidFill>
            <a:schemeClr val="bg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200" b="0" i="0" cap="none" spc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Адрес: 445005, г.Тольятти, ул.Новозаводская, д.2а</a:t>
          </a:r>
        </a:p>
        <a:p>
          <a:pPr algn="ctr"/>
          <a:r>
            <a:rPr lang="ru-RU" sz="1200" b="0" i="0" cap="none" spc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Телефоны: 518-408, 411-014</a:t>
          </a:r>
        </a:p>
        <a:p>
          <a:pPr algn="ctr"/>
          <a:r>
            <a:rPr lang="ru-RU" sz="1200" b="0" i="0" cap="none" spc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Сайт: </a:t>
          </a:r>
          <a:r>
            <a:rPr lang="en-US" sz="1200" b="0" i="0" cap="none" spc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tkk-hiper.narod.ru</a:t>
          </a:r>
        </a:p>
        <a:p>
          <a:pPr algn="ctr"/>
          <a:r>
            <a:rPr lang="en-US" sz="1200" b="0" i="0" cap="none" spc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E-mail:</a:t>
          </a:r>
          <a:r>
            <a:rPr lang="en-US" sz="1200" b="0" i="0" cap="none" spc="0" baseline="0">
              <a:ln>
                <a:noFill/>
              </a:ln>
              <a:solidFill>
                <a:schemeClr val="tx1"/>
              </a:solidFill>
              <a:effectLst/>
              <a:latin typeface="Times New Roman" pitchFamily="18" charset="0"/>
              <a:cs typeface="Times New Roman" pitchFamily="18" charset="0"/>
            </a:rPr>
            <a:t> admin@tkk-hiper.ru, guzhov2008@yandex.ru</a:t>
          </a:r>
          <a:endParaRPr lang="ru-RU" sz="1200" b="0" i="0" cap="none" spc="0">
            <a:ln>
              <a:noFill/>
            </a:ln>
            <a:solidFill>
              <a:schemeClr val="tx1"/>
            </a:solidFill>
            <a:effectLst/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250197</xdr:colOff>
      <xdr:row>1</xdr:row>
      <xdr:rowOff>48080</xdr:rowOff>
    </xdr:from>
    <xdr:to>
      <xdr:col>2</xdr:col>
      <xdr:colOff>497847</xdr:colOff>
      <xdr:row>6</xdr:row>
      <xdr:rowOff>219530</xdr:rowOff>
    </xdr:to>
    <xdr:sp macro="" textlink="">
      <xdr:nvSpPr>
        <xdr:cNvPr id="3" name="Пятно 1 2"/>
        <xdr:cNvSpPr/>
      </xdr:nvSpPr>
      <xdr:spPr>
        <a:xfrm rot="19666271">
          <a:off x="250197" y="286205"/>
          <a:ext cx="1466850" cy="1362075"/>
        </a:xfrm>
        <a:prstGeom prst="irregularSeal1">
          <a:avLst/>
        </a:prstGeom>
        <a:solidFill>
          <a:srgbClr val="FFFF00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800" b="1" cap="none" spc="0">
              <a:ln>
                <a:noFill/>
              </a:ln>
              <a:solidFill>
                <a:srgbClr val="FF0000"/>
              </a:solidFill>
              <a:effectLst/>
              <a:latin typeface="Times New Roman" pitchFamily="18" charset="0"/>
              <a:cs typeface="Times New Roman" pitchFamily="18" charset="0"/>
            </a:rPr>
            <a:t>Ярко!</a:t>
          </a:r>
          <a:endParaRPr lang="ru-RU" sz="1800" b="1">
            <a:solidFill>
              <a:srgbClr val="FF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37859</xdr:colOff>
      <xdr:row>2</xdr:row>
      <xdr:rowOff>115933</xdr:rowOff>
    </xdr:from>
    <xdr:to>
      <xdr:col>10</xdr:col>
      <xdr:colOff>294629</xdr:colOff>
      <xdr:row>7</xdr:row>
      <xdr:rowOff>331052</xdr:rowOff>
    </xdr:to>
    <xdr:sp macro="" textlink="">
      <xdr:nvSpPr>
        <xdr:cNvPr id="17" name="Пятно 1 16"/>
        <xdr:cNvSpPr/>
      </xdr:nvSpPr>
      <xdr:spPr>
        <a:xfrm rot="2687217">
          <a:off x="3695459" y="592183"/>
          <a:ext cx="2695170" cy="1548619"/>
        </a:xfrm>
        <a:prstGeom prst="irregularSeal1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ru-RU" sz="1800" b="1" cap="none" spc="0">
              <a:ln>
                <a:noFill/>
              </a:ln>
              <a:solidFill>
                <a:srgbClr val="FFFF00"/>
              </a:solidFill>
              <a:effectLst/>
              <a:latin typeface="Times New Roman" pitchFamily="18" charset="0"/>
              <a:cs typeface="Times New Roman" pitchFamily="18" charset="0"/>
            </a:rPr>
            <a:t>Долговечно!</a:t>
          </a:r>
          <a:endParaRPr lang="ru-RU" sz="1800" b="1">
            <a:solidFill>
              <a:srgbClr val="FFFF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1019175</xdr:colOff>
      <xdr:row>1</xdr:row>
      <xdr:rowOff>238125</xdr:rowOff>
    </xdr:from>
    <xdr:to>
      <xdr:col>4</xdr:col>
      <xdr:colOff>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3</xdr:row>
      <xdr:rowOff>228600</xdr:rowOff>
    </xdr:from>
    <xdr:to>
      <xdr:col>1</xdr:col>
      <xdr:colOff>1038000</xdr:colOff>
      <xdr:row>7</xdr:row>
      <xdr:rowOff>140100</xdr:rowOff>
    </xdr:to>
    <xdr:sp macro="" textlink="">
      <xdr:nvSpPr>
        <xdr:cNvPr id="2" name="Прямоугольник 1"/>
        <xdr:cNvSpPr/>
      </xdr:nvSpPr>
      <xdr:spPr>
        <a:xfrm>
          <a:off x="285750" y="1266825"/>
          <a:ext cx="1800000" cy="864000"/>
        </a:xfrm>
        <a:prstGeom prst="rect">
          <a:avLst/>
        </a:prstGeom>
        <a:gradFill flip="none" rotWithShape="1">
          <a:gsLst>
            <a:gs pos="0">
              <a:srgbClr val="E17B22"/>
            </a:gs>
            <a:gs pos="0">
              <a:schemeClr val="accent6">
                <a:shade val="94000"/>
                <a:satMod val="135000"/>
              </a:schemeClr>
            </a:gs>
          </a:gsLst>
          <a:path path="circle">
            <a:fillToRect l="100000" t="100000"/>
          </a:path>
          <a:tileRect r="-100000" b="-100000"/>
        </a:gradFill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  <a:p>
          <a:pPr algn="l"/>
          <a:endParaRPr lang="ru-RU" sz="1100"/>
        </a:p>
        <a:p>
          <a:pPr algn="ctr"/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ГЛАДКИЙ</a:t>
          </a:r>
        </a:p>
      </xdr:txBody>
    </xdr:sp>
    <xdr:clientData/>
  </xdr:twoCellAnchor>
  <xdr:twoCellAnchor>
    <xdr:from>
      <xdr:col>0</xdr:col>
      <xdr:colOff>304800</xdr:colOff>
      <xdr:row>8</xdr:row>
      <xdr:rowOff>28574</xdr:rowOff>
    </xdr:from>
    <xdr:to>
      <xdr:col>1</xdr:col>
      <xdr:colOff>1057050</xdr:colOff>
      <xdr:row>8</xdr:row>
      <xdr:rowOff>28574</xdr:rowOff>
    </xdr:to>
    <xdr:cxnSp macro="">
      <xdr:nvCxnSpPr>
        <xdr:cNvPr id="4" name="Прямая со стрелкой 3"/>
        <xdr:cNvCxnSpPr/>
      </xdr:nvCxnSpPr>
      <xdr:spPr>
        <a:xfrm flipV="1">
          <a:off x="304800" y="2257424"/>
          <a:ext cx="18000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895350</xdr:colOff>
      <xdr:row>7</xdr:row>
      <xdr:rowOff>228600</xdr:rowOff>
    </xdr:from>
    <xdr:ext cx="638175" cy="254493"/>
    <xdr:sp macro="" textlink="">
      <xdr:nvSpPr>
        <xdr:cNvPr id="5" name="TextBox 4"/>
        <xdr:cNvSpPr txBox="1"/>
      </xdr:nvSpPr>
      <xdr:spPr>
        <a:xfrm>
          <a:off x="895350" y="2219325"/>
          <a:ext cx="63817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250 мм</a:t>
          </a:r>
        </a:p>
      </xdr:txBody>
    </xdr:sp>
    <xdr:clientData/>
  </xdr:oneCellAnchor>
  <xdr:twoCellAnchor>
    <xdr:from>
      <xdr:col>1</xdr:col>
      <xdr:colOff>1171576</xdr:colOff>
      <xdr:row>3</xdr:row>
      <xdr:rowOff>238124</xdr:rowOff>
    </xdr:from>
    <xdr:to>
      <xdr:col>1</xdr:col>
      <xdr:colOff>1181100</xdr:colOff>
      <xdr:row>7</xdr:row>
      <xdr:rowOff>142875</xdr:rowOff>
    </xdr:to>
    <xdr:cxnSp macro="">
      <xdr:nvCxnSpPr>
        <xdr:cNvPr id="6" name="Прямая со стрелкой 5"/>
        <xdr:cNvCxnSpPr/>
      </xdr:nvCxnSpPr>
      <xdr:spPr>
        <a:xfrm flipH="1" flipV="1">
          <a:off x="2219326" y="1276349"/>
          <a:ext cx="9524" cy="85725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1162049</xdr:colOff>
      <xdr:row>3</xdr:row>
      <xdr:rowOff>228600</xdr:rowOff>
    </xdr:from>
    <xdr:ext cx="314325" cy="733426"/>
    <xdr:sp macro="" textlink="">
      <xdr:nvSpPr>
        <xdr:cNvPr id="9" name="TextBox 8"/>
        <xdr:cNvSpPr txBox="1"/>
      </xdr:nvSpPr>
      <xdr:spPr>
        <a:xfrm rot="16200000">
          <a:off x="2000249" y="1476375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120 мм</a:t>
          </a:r>
        </a:p>
      </xdr:txBody>
    </xdr:sp>
    <xdr:clientData/>
  </xdr:oneCellAnchor>
  <xdr:twoCellAnchor>
    <xdr:from>
      <xdr:col>0</xdr:col>
      <xdr:colOff>295275</xdr:colOff>
      <xdr:row>8</xdr:row>
      <xdr:rowOff>219075</xdr:rowOff>
    </xdr:from>
    <xdr:to>
      <xdr:col>1</xdr:col>
      <xdr:colOff>1047525</xdr:colOff>
      <xdr:row>12</xdr:row>
      <xdr:rowOff>22575</xdr:rowOff>
    </xdr:to>
    <xdr:sp macro="" textlink="">
      <xdr:nvSpPr>
        <xdr:cNvPr id="10" name="Прямоугольник 9"/>
        <xdr:cNvSpPr/>
      </xdr:nvSpPr>
      <xdr:spPr>
        <a:xfrm>
          <a:off x="295275" y="2447925"/>
          <a:ext cx="1800000" cy="7560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  <a:p>
          <a:pPr algn="l"/>
          <a:endParaRPr lang="ru-RU" sz="1100"/>
        </a:p>
        <a:p>
          <a:pPr algn="ctr"/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ЛОЖКОВЫЙ</a:t>
          </a:r>
        </a:p>
      </xdr:txBody>
    </xdr:sp>
    <xdr:clientData/>
  </xdr:twoCellAnchor>
  <xdr:twoCellAnchor>
    <xdr:from>
      <xdr:col>0</xdr:col>
      <xdr:colOff>314325</xdr:colOff>
      <xdr:row>12</xdr:row>
      <xdr:rowOff>152400</xdr:rowOff>
    </xdr:from>
    <xdr:to>
      <xdr:col>1</xdr:col>
      <xdr:colOff>1066575</xdr:colOff>
      <xdr:row>12</xdr:row>
      <xdr:rowOff>161925</xdr:rowOff>
    </xdr:to>
    <xdr:cxnSp macro="">
      <xdr:nvCxnSpPr>
        <xdr:cNvPr id="11" name="Прямая со стрелкой 10"/>
        <xdr:cNvCxnSpPr/>
      </xdr:nvCxnSpPr>
      <xdr:spPr>
        <a:xfrm flipV="1">
          <a:off x="314325" y="3333750"/>
          <a:ext cx="1800000" cy="9525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904875</xdr:colOff>
      <xdr:row>12</xdr:row>
      <xdr:rowOff>123825</xdr:rowOff>
    </xdr:from>
    <xdr:ext cx="704850" cy="254493"/>
    <xdr:sp macro="" textlink="">
      <xdr:nvSpPr>
        <xdr:cNvPr id="12" name="TextBox 11"/>
        <xdr:cNvSpPr txBox="1"/>
      </xdr:nvSpPr>
      <xdr:spPr>
        <a:xfrm>
          <a:off x="904875" y="3305175"/>
          <a:ext cx="70485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250 мм</a:t>
          </a:r>
        </a:p>
      </xdr:txBody>
    </xdr:sp>
    <xdr:clientData/>
  </xdr:oneCellAnchor>
  <xdr:twoCellAnchor>
    <xdr:from>
      <xdr:col>1</xdr:col>
      <xdr:colOff>1181100</xdr:colOff>
      <xdr:row>8</xdr:row>
      <xdr:rowOff>228599</xdr:rowOff>
    </xdr:from>
    <xdr:to>
      <xdr:col>1</xdr:col>
      <xdr:colOff>1190625</xdr:colOff>
      <xdr:row>12</xdr:row>
      <xdr:rowOff>32099</xdr:rowOff>
    </xdr:to>
    <xdr:cxnSp macro="">
      <xdr:nvCxnSpPr>
        <xdr:cNvPr id="13" name="Прямая со стрелкой 12"/>
        <xdr:cNvCxnSpPr/>
      </xdr:nvCxnSpPr>
      <xdr:spPr>
        <a:xfrm flipH="1" flipV="1">
          <a:off x="2228850" y="2457449"/>
          <a:ext cx="9525" cy="7560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1171574</xdr:colOff>
      <xdr:row>8</xdr:row>
      <xdr:rowOff>219075</xdr:rowOff>
    </xdr:from>
    <xdr:ext cx="314325" cy="733426"/>
    <xdr:sp macro="" textlink="">
      <xdr:nvSpPr>
        <xdr:cNvPr id="14" name="TextBox 13"/>
        <xdr:cNvSpPr txBox="1"/>
      </xdr:nvSpPr>
      <xdr:spPr>
        <a:xfrm rot="16200000">
          <a:off x="2009774" y="2657475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105 мм</a:t>
          </a:r>
        </a:p>
      </xdr:txBody>
    </xdr:sp>
    <xdr:clientData/>
  </xdr:oneCellAnchor>
  <xdr:twoCellAnchor>
    <xdr:from>
      <xdr:col>0</xdr:col>
      <xdr:colOff>304800</xdr:colOff>
      <xdr:row>13</xdr:row>
      <xdr:rowOff>116599</xdr:rowOff>
    </xdr:from>
    <xdr:to>
      <xdr:col>1</xdr:col>
      <xdr:colOff>945766</xdr:colOff>
      <xdr:row>16</xdr:row>
      <xdr:rowOff>158224</xdr:rowOff>
    </xdr:to>
    <xdr:sp macro="" textlink="">
      <xdr:nvSpPr>
        <xdr:cNvPr id="15" name="Прямоугольник 14"/>
        <xdr:cNvSpPr/>
      </xdr:nvSpPr>
      <xdr:spPr>
        <a:xfrm>
          <a:off x="304800" y="3536074"/>
          <a:ext cx="1688716" cy="7560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  <a:p>
          <a:pPr algn="l"/>
          <a:endParaRPr lang="ru-RU" sz="1100"/>
        </a:p>
        <a:p>
          <a:pPr algn="ctr"/>
          <a:r>
            <a:rPr lang="ru-RU" sz="1100">
              <a:solidFill>
                <a:srgbClr val="FFFF00"/>
              </a:solidFill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 b="1" baseline="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УГЛОВОЙ</a:t>
          </a:r>
          <a:endParaRPr lang="ru-RU" sz="1000" b="1">
            <a:solidFill>
              <a:srgbClr val="FFFF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323850</xdr:colOff>
      <xdr:row>17</xdr:row>
      <xdr:rowOff>49924</xdr:rowOff>
    </xdr:from>
    <xdr:to>
      <xdr:col>1</xdr:col>
      <xdr:colOff>968100</xdr:colOff>
      <xdr:row>17</xdr:row>
      <xdr:rowOff>59450</xdr:rowOff>
    </xdr:to>
    <xdr:cxnSp macro="">
      <xdr:nvCxnSpPr>
        <xdr:cNvPr id="16" name="Прямая со стрелкой 15"/>
        <xdr:cNvCxnSpPr/>
      </xdr:nvCxnSpPr>
      <xdr:spPr>
        <a:xfrm flipV="1">
          <a:off x="323850" y="4421899"/>
          <a:ext cx="1692000" cy="9526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914400</xdr:colOff>
      <xdr:row>17</xdr:row>
      <xdr:rowOff>21349</xdr:rowOff>
    </xdr:from>
    <xdr:ext cx="628650" cy="254493"/>
    <xdr:sp macro="" textlink="">
      <xdr:nvSpPr>
        <xdr:cNvPr id="17" name="TextBox 16"/>
        <xdr:cNvSpPr txBox="1"/>
      </xdr:nvSpPr>
      <xdr:spPr>
        <a:xfrm>
          <a:off x="914400" y="4393324"/>
          <a:ext cx="62865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235</a:t>
          </a:r>
          <a:r>
            <a:rPr lang="ru-RU" sz="1100" baseline="0">
              <a:latin typeface="Times New Roman" pitchFamily="18" charset="0"/>
              <a:cs typeface="Times New Roman" pitchFamily="18" charset="0"/>
            </a:rPr>
            <a:t> мм</a:t>
          </a:r>
          <a:endParaRPr lang="ru-RU" sz="1100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1</xdr:col>
      <xdr:colOff>1190625</xdr:colOff>
      <xdr:row>13</xdr:row>
      <xdr:rowOff>126123</xdr:rowOff>
    </xdr:from>
    <xdr:to>
      <xdr:col>1</xdr:col>
      <xdr:colOff>1200150</xdr:colOff>
      <xdr:row>16</xdr:row>
      <xdr:rowOff>166105</xdr:rowOff>
    </xdr:to>
    <xdr:cxnSp macro="">
      <xdr:nvCxnSpPr>
        <xdr:cNvPr id="18" name="Прямая со стрелкой 17"/>
        <xdr:cNvCxnSpPr/>
      </xdr:nvCxnSpPr>
      <xdr:spPr>
        <a:xfrm flipH="1" flipV="1">
          <a:off x="2238375" y="3545598"/>
          <a:ext cx="9525" cy="754357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1181099</xdr:colOff>
      <xdr:row>13</xdr:row>
      <xdr:rowOff>116599</xdr:rowOff>
    </xdr:from>
    <xdr:ext cx="314325" cy="733426"/>
    <xdr:sp macro="" textlink="">
      <xdr:nvSpPr>
        <xdr:cNvPr id="19" name="TextBox 18"/>
        <xdr:cNvSpPr txBox="1"/>
      </xdr:nvSpPr>
      <xdr:spPr>
        <a:xfrm rot="16200000">
          <a:off x="2019299" y="3745624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105 мм</a:t>
          </a:r>
        </a:p>
      </xdr:txBody>
    </xdr:sp>
    <xdr:clientData/>
  </xdr:oneCellAnchor>
  <xdr:twoCellAnchor>
    <xdr:from>
      <xdr:col>0</xdr:col>
      <xdr:colOff>265475</xdr:colOff>
      <xdr:row>4</xdr:row>
      <xdr:rowOff>19050</xdr:rowOff>
    </xdr:from>
    <xdr:to>
      <xdr:col>1</xdr:col>
      <xdr:colOff>1051402</xdr:colOff>
      <xdr:row>4</xdr:row>
      <xdr:rowOff>19051</xdr:rowOff>
    </xdr:to>
    <xdr:cxnSp macro="">
      <xdr:nvCxnSpPr>
        <xdr:cNvPr id="22" name="Прямая соединительная линия 21"/>
        <xdr:cNvCxnSpPr/>
      </xdr:nvCxnSpPr>
      <xdr:spPr>
        <a:xfrm>
          <a:off x="265475" y="1295400"/>
          <a:ext cx="1833677" cy="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273967</xdr:colOff>
      <xdr:row>7</xdr:row>
      <xdr:rowOff>152399</xdr:rowOff>
    </xdr:from>
    <xdr:to>
      <xdr:col>1</xdr:col>
      <xdr:colOff>1059894</xdr:colOff>
      <xdr:row>7</xdr:row>
      <xdr:rowOff>152399</xdr:rowOff>
    </xdr:to>
    <xdr:cxnSp macro="">
      <xdr:nvCxnSpPr>
        <xdr:cNvPr id="26" name="Прямая соединительная линия 25"/>
        <xdr:cNvCxnSpPr/>
      </xdr:nvCxnSpPr>
      <xdr:spPr>
        <a:xfrm>
          <a:off x="273967" y="2143124"/>
          <a:ext cx="1833677" cy="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1013406</xdr:colOff>
      <xdr:row>3</xdr:row>
      <xdr:rowOff>228832</xdr:rowOff>
    </xdr:from>
    <xdr:to>
      <xdr:col>1</xdr:col>
      <xdr:colOff>1023589</xdr:colOff>
      <xdr:row>7</xdr:row>
      <xdr:rowOff>170753</xdr:rowOff>
    </xdr:to>
    <xdr:cxnSp macro="">
      <xdr:nvCxnSpPr>
        <xdr:cNvPr id="27" name="Прямая соединительная линия 26"/>
        <xdr:cNvCxnSpPr/>
      </xdr:nvCxnSpPr>
      <xdr:spPr>
        <a:xfrm>
          <a:off x="2061156" y="1267057"/>
          <a:ext cx="10183" cy="89442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304232</xdr:colOff>
      <xdr:row>3</xdr:row>
      <xdr:rowOff>238124</xdr:rowOff>
    </xdr:from>
    <xdr:to>
      <xdr:col>0</xdr:col>
      <xdr:colOff>312699</xdr:colOff>
      <xdr:row>7</xdr:row>
      <xdr:rowOff>180045</xdr:rowOff>
    </xdr:to>
    <xdr:cxnSp macro="">
      <xdr:nvCxnSpPr>
        <xdr:cNvPr id="29" name="Прямая соединительная линия 28"/>
        <xdr:cNvCxnSpPr/>
      </xdr:nvCxnSpPr>
      <xdr:spPr>
        <a:xfrm>
          <a:off x="304232" y="1276349"/>
          <a:ext cx="8467" cy="89442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285983</xdr:colOff>
      <xdr:row>8</xdr:row>
      <xdr:rowOff>236732</xdr:rowOff>
    </xdr:from>
    <xdr:to>
      <xdr:col>1</xdr:col>
      <xdr:colOff>1071910</xdr:colOff>
      <xdr:row>8</xdr:row>
      <xdr:rowOff>236733</xdr:rowOff>
    </xdr:to>
    <xdr:cxnSp macro="">
      <xdr:nvCxnSpPr>
        <xdr:cNvPr id="39" name="Прямая соединительная линия 38"/>
        <xdr:cNvCxnSpPr/>
      </xdr:nvCxnSpPr>
      <xdr:spPr>
        <a:xfrm>
          <a:off x="285983" y="2465582"/>
          <a:ext cx="1833677" cy="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1033914</xdr:colOff>
      <xdr:row>8</xdr:row>
      <xdr:rowOff>208389</xdr:rowOff>
    </xdr:from>
    <xdr:to>
      <xdr:col>1</xdr:col>
      <xdr:colOff>1046821</xdr:colOff>
      <xdr:row>12</xdr:row>
      <xdr:rowOff>73180</xdr:rowOff>
    </xdr:to>
    <xdr:cxnSp macro="">
      <xdr:nvCxnSpPr>
        <xdr:cNvPr id="41" name="Прямая соединительная линия 40"/>
        <xdr:cNvCxnSpPr/>
      </xdr:nvCxnSpPr>
      <xdr:spPr>
        <a:xfrm>
          <a:off x="2081664" y="2437239"/>
          <a:ext cx="12907" cy="81729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324740</xdr:colOff>
      <xdr:row>8</xdr:row>
      <xdr:rowOff>213035</xdr:rowOff>
    </xdr:from>
    <xdr:to>
      <xdr:col>0</xdr:col>
      <xdr:colOff>326638</xdr:colOff>
      <xdr:row>12</xdr:row>
      <xdr:rowOff>77826</xdr:rowOff>
    </xdr:to>
    <xdr:cxnSp macro="">
      <xdr:nvCxnSpPr>
        <xdr:cNvPr id="42" name="Прямая соединительная линия 41"/>
        <xdr:cNvCxnSpPr/>
      </xdr:nvCxnSpPr>
      <xdr:spPr>
        <a:xfrm>
          <a:off x="324740" y="2441885"/>
          <a:ext cx="1898" cy="81729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329579</xdr:colOff>
      <xdr:row>13</xdr:row>
      <xdr:rowOff>124267</xdr:rowOff>
    </xdr:from>
    <xdr:to>
      <xdr:col>0</xdr:col>
      <xdr:colOff>331477</xdr:colOff>
      <xdr:row>16</xdr:row>
      <xdr:rowOff>201892</xdr:rowOff>
    </xdr:to>
    <xdr:cxnSp macro="">
      <xdr:nvCxnSpPr>
        <xdr:cNvPr id="48" name="Прямая соединительная линия 47"/>
        <xdr:cNvCxnSpPr/>
      </xdr:nvCxnSpPr>
      <xdr:spPr>
        <a:xfrm>
          <a:off x="329579" y="3543742"/>
          <a:ext cx="1898" cy="79200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298657</xdr:colOff>
      <xdr:row>13</xdr:row>
      <xdr:rowOff>148668</xdr:rowOff>
    </xdr:from>
    <xdr:to>
      <xdr:col>1</xdr:col>
      <xdr:colOff>976584</xdr:colOff>
      <xdr:row>13</xdr:row>
      <xdr:rowOff>148668</xdr:rowOff>
    </xdr:to>
    <xdr:cxnSp macro="">
      <xdr:nvCxnSpPr>
        <xdr:cNvPr id="58" name="Прямая соединительная линия 57"/>
        <xdr:cNvCxnSpPr/>
      </xdr:nvCxnSpPr>
      <xdr:spPr>
        <a:xfrm>
          <a:off x="298657" y="3568143"/>
          <a:ext cx="1725677" cy="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300202</xdr:colOff>
      <xdr:row>16</xdr:row>
      <xdr:rowOff>169151</xdr:rowOff>
    </xdr:from>
    <xdr:to>
      <xdr:col>1</xdr:col>
      <xdr:colOff>1003082</xdr:colOff>
      <xdr:row>16</xdr:row>
      <xdr:rowOff>169151</xdr:rowOff>
    </xdr:to>
    <xdr:cxnSp macro="">
      <xdr:nvCxnSpPr>
        <xdr:cNvPr id="46" name="Прямая соединительная линия 45"/>
        <xdr:cNvCxnSpPr/>
      </xdr:nvCxnSpPr>
      <xdr:spPr>
        <a:xfrm>
          <a:off x="300202" y="4303001"/>
          <a:ext cx="175063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294475</xdr:colOff>
      <xdr:row>12</xdr:row>
      <xdr:rowOff>39270</xdr:rowOff>
    </xdr:from>
    <xdr:to>
      <xdr:col>1</xdr:col>
      <xdr:colOff>1080402</xdr:colOff>
      <xdr:row>12</xdr:row>
      <xdr:rowOff>39270</xdr:rowOff>
    </xdr:to>
    <xdr:cxnSp macro="">
      <xdr:nvCxnSpPr>
        <xdr:cNvPr id="40" name="Прямая соединительная линия 39"/>
        <xdr:cNvCxnSpPr/>
      </xdr:nvCxnSpPr>
      <xdr:spPr>
        <a:xfrm>
          <a:off x="294475" y="3220620"/>
          <a:ext cx="1833677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963668</xdr:colOff>
      <xdr:row>13</xdr:row>
      <xdr:rowOff>116832</xdr:rowOff>
    </xdr:from>
    <xdr:to>
      <xdr:col>1</xdr:col>
      <xdr:colOff>977126</xdr:colOff>
      <xdr:row>16</xdr:row>
      <xdr:rowOff>203638</xdr:rowOff>
    </xdr:to>
    <xdr:cxnSp macro="">
      <xdr:nvCxnSpPr>
        <xdr:cNvPr id="47" name="Прямая соединительная линия 46"/>
        <xdr:cNvCxnSpPr/>
      </xdr:nvCxnSpPr>
      <xdr:spPr>
        <a:xfrm flipH="1">
          <a:off x="2011418" y="3536307"/>
          <a:ext cx="13458" cy="801181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312682</xdr:colOff>
      <xdr:row>18</xdr:row>
      <xdr:rowOff>25952</xdr:rowOff>
    </xdr:from>
    <xdr:to>
      <xdr:col>1</xdr:col>
      <xdr:colOff>956932</xdr:colOff>
      <xdr:row>21</xdr:row>
      <xdr:rowOff>175577</xdr:rowOff>
    </xdr:to>
    <xdr:sp macro="" textlink="">
      <xdr:nvSpPr>
        <xdr:cNvPr id="63" name="Прямоугольник 62"/>
        <xdr:cNvSpPr/>
      </xdr:nvSpPr>
      <xdr:spPr>
        <a:xfrm>
          <a:off x="312682" y="4636052"/>
          <a:ext cx="1692000" cy="8640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  <a:p>
          <a:pPr algn="l"/>
          <a:endParaRPr lang="ru-RU" sz="1100"/>
        </a:p>
        <a:p>
          <a:pPr algn="ctr"/>
          <a:r>
            <a:rPr lang="ru-RU" sz="1100">
              <a:solidFill>
                <a:srgbClr val="FFFF00"/>
              </a:solidFill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 b="1" baseline="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ТОРЦЕВОЙ</a:t>
          </a:r>
          <a:endParaRPr lang="ru-RU" sz="1000" b="1">
            <a:solidFill>
              <a:srgbClr val="FFFF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285750</xdr:colOff>
      <xdr:row>22</xdr:row>
      <xdr:rowOff>85725</xdr:rowOff>
    </xdr:from>
    <xdr:to>
      <xdr:col>1</xdr:col>
      <xdr:colOff>1093836</xdr:colOff>
      <xdr:row>22</xdr:row>
      <xdr:rowOff>85725</xdr:rowOff>
    </xdr:to>
    <xdr:cxnSp macro="">
      <xdr:nvCxnSpPr>
        <xdr:cNvPr id="64" name="Прямая со стрелкой 63"/>
        <xdr:cNvCxnSpPr/>
      </xdr:nvCxnSpPr>
      <xdr:spPr>
        <a:xfrm>
          <a:off x="285750" y="5648325"/>
          <a:ext cx="1855836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922282</xdr:colOff>
      <xdr:row>22</xdr:row>
      <xdr:rowOff>48944</xdr:rowOff>
    </xdr:from>
    <xdr:ext cx="628650" cy="254493"/>
    <xdr:sp macro="" textlink="">
      <xdr:nvSpPr>
        <xdr:cNvPr id="65" name="TextBox 64"/>
        <xdr:cNvSpPr txBox="1"/>
      </xdr:nvSpPr>
      <xdr:spPr>
        <a:xfrm>
          <a:off x="922282" y="5611544"/>
          <a:ext cx="62865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235 мм</a:t>
          </a:r>
        </a:p>
      </xdr:txBody>
    </xdr:sp>
    <xdr:clientData/>
  </xdr:oneCellAnchor>
  <xdr:twoCellAnchor>
    <xdr:from>
      <xdr:col>1</xdr:col>
      <xdr:colOff>1198507</xdr:colOff>
      <xdr:row>18</xdr:row>
      <xdr:rowOff>35476</xdr:rowOff>
    </xdr:from>
    <xdr:to>
      <xdr:col>1</xdr:col>
      <xdr:colOff>1208032</xdr:colOff>
      <xdr:row>21</xdr:row>
      <xdr:rowOff>75459</xdr:rowOff>
    </xdr:to>
    <xdr:cxnSp macro="">
      <xdr:nvCxnSpPr>
        <xdr:cNvPr id="66" name="Прямая со стрелкой 65"/>
        <xdr:cNvCxnSpPr/>
      </xdr:nvCxnSpPr>
      <xdr:spPr>
        <a:xfrm flipH="1" flipV="1">
          <a:off x="2246257" y="4645576"/>
          <a:ext cx="9525" cy="754358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1188982</xdr:colOff>
      <xdr:row>18</xdr:row>
      <xdr:rowOff>25951</xdr:rowOff>
    </xdr:from>
    <xdr:ext cx="314325" cy="878923"/>
    <xdr:sp macro="" textlink="">
      <xdr:nvSpPr>
        <xdr:cNvPr id="67" name="TextBox 66"/>
        <xdr:cNvSpPr txBox="1"/>
      </xdr:nvSpPr>
      <xdr:spPr>
        <a:xfrm rot="16200000">
          <a:off x="1954433" y="4918350"/>
          <a:ext cx="878923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105 мм</a:t>
          </a:r>
        </a:p>
      </xdr:txBody>
    </xdr:sp>
    <xdr:clientData/>
  </xdr:oneCellAnchor>
  <xdr:twoCellAnchor>
    <xdr:from>
      <xdr:col>0</xdr:col>
      <xdr:colOff>337461</xdr:colOff>
      <xdr:row>18</xdr:row>
      <xdr:rowOff>33620</xdr:rowOff>
    </xdr:from>
    <xdr:to>
      <xdr:col>0</xdr:col>
      <xdr:colOff>339616</xdr:colOff>
      <xdr:row>21</xdr:row>
      <xdr:rowOff>229914</xdr:rowOff>
    </xdr:to>
    <xdr:cxnSp macro="">
      <xdr:nvCxnSpPr>
        <xdr:cNvPr id="68" name="Прямая соединительная линия 67"/>
        <xdr:cNvCxnSpPr/>
      </xdr:nvCxnSpPr>
      <xdr:spPr>
        <a:xfrm>
          <a:off x="337461" y="4643720"/>
          <a:ext cx="2155" cy="910669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306539</xdr:colOff>
      <xdr:row>18</xdr:row>
      <xdr:rowOff>57150</xdr:rowOff>
    </xdr:from>
    <xdr:to>
      <xdr:col>1</xdr:col>
      <xdr:colOff>1009650</xdr:colOff>
      <xdr:row>18</xdr:row>
      <xdr:rowOff>58021</xdr:rowOff>
    </xdr:to>
    <xdr:cxnSp macro="">
      <xdr:nvCxnSpPr>
        <xdr:cNvPr id="69" name="Прямая соединительная линия 68"/>
        <xdr:cNvCxnSpPr/>
      </xdr:nvCxnSpPr>
      <xdr:spPr>
        <a:xfrm flipV="1">
          <a:off x="306539" y="4667250"/>
          <a:ext cx="1750861" cy="87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308084</xdr:colOff>
      <xdr:row>21</xdr:row>
      <xdr:rowOff>204957</xdr:rowOff>
    </xdr:from>
    <xdr:to>
      <xdr:col>1</xdr:col>
      <xdr:colOff>981075</xdr:colOff>
      <xdr:row>21</xdr:row>
      <xdr:rowOff>219075</xdr:rowOff>
    </xdr:to>
    <xdr:cxnSp macro="">
      <xdr:nvCxnSpPr>
        <xdr:cNvPr id="70" name="Прямая соединительная линия 69"/>
        <xdr:cNvCxnSpPr/>
      </xdr:nvCxnSpPr>
      <xdr:spPr>
        <a:xfrm>
          <a:off x="308084" y="5529432"/>
          <a:ext cx="1720741" cy="14118"/>
        </a:xfrm>
        <a:prstGeom prst="line">
          <a:avLst/>
        </a:prstGeom>
        <a:ln w="76200">
          <a:solidFill>
            <a:schemeClr val="tx1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1004396</xdr:colOff>
      <xdr:row>18</xdr:row>
      <xdr:rowOff>24634</xdr:rowOff>
    </xdr:from>
    <xdr:to>
      <xdr:col>1</xdr:col>
      <xdr:colOff>1004396</xdr:colOff>
      <xdr:row>22</xdr:row>
      <xdr:rowOff>11496</xdr:rowOff>
    </xdr:to>
    <xdr:cxnSp macro="">
      <xdr:nvCxnSpPr>
        <xdr:cNvPr id="71" name="Прямая соединительная линия 70"/>
        <xdr:cNvCxnSpPr/>
      </xdr:nvCxnSpPr>
      <xdr:spPr>
        <a:xfrm>
          <a:off x="2052146" y="4634734"/>
          <a:ext cx="0" cy="939362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190500</xdr:colOff>
      <xdr:row>4</xdr:row>
      <xdr:rowOff>28575</xdr:rowOff>
    </xdr:from>
    <xdr:to>
      <xdr:col>3</xdr:col>
      <xdr:colOff>695100</xdr:colOff>
      <xdr:row>7</xdr:row>
      <xdr:rowOff>70200</xdr:rowOff>
    </xdr:to>
    <xdr:sp macro="" textlink="">
      <xdr:nvSpPr>
        <xdr:cNvPr id="85" name="Прямоугольник с двумя вырезанными соседними углами 84"/>
        <xdr:cNvSpPr/>
      </xdr:nvSpPr>
      <xdr:spPr>
        <a:xfrm>
          <a:off x="3038475" y="1304925"/>
          <a:ext cx="1800000" cy="756000"/>
        </a:xfrm>
        <a:prstGeom prst="snip2SameRect">
          <a:avLst>
            <a:gd name="adj1" fmla="val 50000"/>
            <a:gd name="adj2" fmla="val 0"/>
          </a:avLst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 b="1" baseline="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ЛОЖКОВО-ЗАБОРНЫЙ</a:t>
          </a:r>
          <a:endParaRPr lang="ru-RU" sz="1000" b="1">
            <a:solidFill>
              <a:srgbClr val="FFFF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</xdr:col>
      <xdr:colOff>628650</xdr:colOff>
      <xdr:row>3</xdr:row>
      <xdr:rowOff>180974</xdr:rowOff>
    </xdr:from>
    <xdr:to>
      <xdr:col>3</xdr:col>
      <xdr:colOff>269250</xdr:colOff>
      <xdr:row>3</xdr:row>
      <xdr:rowOff>180974</xdr:rowOff>
    </xdr:to>
    <xdr:cxnSp macro="">
      <xdr:nvCxnSpPr>
        <xdr:cNvPr id="98" name="Прямая со стрелкой 97"/>
        <xdr:cNvCxnSpPr/>
      </xdr:nvCxnSpPr>
      <xdr:spPr>
        <a:xfrm flipV="1">
          <a:off x="3476625" y="1219199"/>
          <a:ext cx="9360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819150</xdr:colOff>
      <xdr:row>2</xdr:row>
      <xdr:rowOff>457200</xdr:rowOff>
    </xdr:from>
    <xdr:ext cx="628650" cy="254493"/>
    <xdr:sp macro="" textlink="">
      <xdr:nvSpPr>
        <xdr:cNvPr id="99" name="TextBox 98"/>
        <xdr:cNvSpPr txBox="1"/>
      </xdr:nvSpPr>
      <xdr:spPr>
        <a:xfrm>
          <a:off x="3667125" y="1000125"/>
          <a:ext cx="62865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150 мм</a:t>
          </a:r>
        </a:p>
      </xdr:txBody>
    </xdr:sp>
    <xdr:clientData/>
  </xdr:oneCellAnchor>
  <xdr:twoCellAnchor>
    <xdr:from>
      <xdr:col>2</xdr:col>
      <xdr:colOff>209550</xdr:colOff>
      <xdr:row>7</xdr:row>
      <xdr:rowOff>180974</xdr:rowOff>
    </xdr:from>
    <xdr:to>
      <xdr:col>3</xdr:col>
      <xdr:colOff>714150</xdr:colOff>
      <xdr:row>7</xdr:row>
      <xdr:rowOff>180974</xdr:rowOff>
    </xdr:to>
    <xdr:cxnSp macro="">
      <xdr:nvCxnSpPr>
        <xdr:cNvPr id="100" name="Прямая со стрелкой 99"/>
        <xdr:cNvCxnSpPr/>
      </xdr:nvCxnSpPr>
      <xdr:spPr>
        <a:xfrm flipV="1">
          <a:off x="3057525" y="2171699"/>
          <a:ext cx="18000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838200</xdr:colOff>
      <xdr:row>7</xdr:row>
      <xdr:rowOff>161925</xdr:rowOff>
    </xdr:from>
    <xdr:ext cx="628650" cy="254493"/>
    <xdr:sp macro="" textlink="">
      <xdr:nvSpPr>
        <xdr:cNvPr id="102" name="TextBox 101"/>
        <xdr:cNvSpPr txBox="1"/>
      </xdr:nvSpPr>
      <xdr:spPr>
        <a:xfrm>
          <a:off x="3686175" y="2152650"/>
          <a:ext cx="628650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250 мм</a:t>
          </a:r>
        </a:p>
      </xdr:txBody>
    </xdr:sp>
    <xdr:clientData/>
  </xdr:oneCellAnchor>
  <xdr:twoCellAnchor>
    <xdr:from>
      <xdr:col>3</xdr:col>
      <xdr:colOff>752476</xdr:colOff>
      <xdr:row>3</xdr:row>
      <xdr:rowOff>228599</xdr:rowOff>
    </xdr:from>
    <xdr:to>
      <xdr:col>3</xdr:col>
      <xdr:colOff>752476</xdr:colOff>
      <xdr:row>7</xdr:row>
      <xdr:rowOff>114300</xdr:rowOff>
    </xdr:to>
    <xdr:cxnSp macro="">
      <xdr:nvCxnSpPr>
        <xdr:cNvPr id="103" name="Прямая со стрелкой 102"/>
        <xdr:cNvCxnSpPr/>
      </xdr:nvCxnSpPr>
      <xdr:spPr>
        <a:xfrm flipH="1" flipV="1">
          <a:off x="4895851" y="1266824"/>
          <a:ext cx="0" cy="838201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742949</xdr:colOff>
      <xdr:row>3</xdr:row>
      <xdr:rowOff>219075</xdr:rowOff>
    </xdr:from>
    <xdr:ext cx="314325" cy="733426"/>
    <xdr:sp macro="" textlink="">
      <xdr:nvSpPr>
        <xdr:cNvPr id="104" name="TextBox 103"/>
        <xdr:cNvSpPr txBox="1"/>
      </xdr:nvSpPr>
      <xdr:spPr>
        <a:xfrm rot="16200000">
          <a:off x="4676774" y="1466850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105 мм</a:t>
          </a:r>
        </a:p>
      </xdr:txBody>
    </xdr:sp>
    <xdr:clientData/>
  </xdr:oneCellAnchor>
  <xdr:twoCellAnchor>
    <xdr:from>
      <xdr:col>2</xdr:col>
      <xdr:colOff>76200</xdr:colOff>
      <xdr:row>5</xdr:row>
      <xdr:rowOff>161925</xdr:rowOff>
    </xdr:from>
    <xdr:to>
      <xdr:col>2</xdr:col>
      <xdr:colOff>76200</xdr:colOff>
      <xdr:row>7</xdr:row>
      <xdr:rowOff>66675</xdr:rowOff>
    </xdr:to>
    <xdr:cxnSp macro="">
      <xdr:nvCxnSpPr>
        <xdr:cNvPr id="105" name="Прямая со стрелкой 104"/>
        <xdr:cNvCxnSpPr/>
      </xdr:nvCxnSpPr>
      <xdr:spPr>
        <a:xfrm flipV="1">
          <a:off x="2924175" y="1676400"/>
          <a:ext cx="0" cy="38100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1609725</xdr:colOff>
      <xdr:row>4</xdr:row>
      <xdr:rowOff>152400</xdr:rowOff>
    </xdr:from>
    <xdr:ext cx="314325" cy="733426"/>
    <xdr:sp macro="" textlink="">
      <xdr:nvSpPr>
        <xdr:cNvPr id="109" name="TextBox 108"/>
        <xdr:cNvSpPr txBox="1"/>
      </xdr:nvSpPr>
      <xdr:spPr>
        <a:xfrm rot="16200000">
          <a:off x="2447925" y="1638300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60 мм</a:t>
          </a:r>
        </a:p>
      </xdr:txBody>
    </xdr:sp>
    <xdr:clientData/>
  </xdr:oneCellAnchor>
  <xdr:twoCellAnchor>
    <xdr:from>
      <xdr:col>2</xdr:col>
      <xdr:colOff>188242</xdr:colOff>
      <xdr:row>7</xdr:row>
      <xdr:rowOff>95249</xdr:rowOff>
    </xdr:from>
    <xdr:to>
      <xdr:col>3</xdr:col>
      <xdr:colOff>692842</xdr:colOff>
      <xdr:row>7</xdr:row>
      <xdr:rowOff>95249</xdr:rowOff>
    </xdr:to>
    <xdr:cxnSp macro="">
      <xdr:nvCxnSpPr>
        <xdr:cNvPr id="110" name="Прямая соединительная линия 109"/>
        <xdr:cNvCxnSpPr/>
      </xdr:nvCxnSpPr>
      <xdr:spPr>
        <a:xfrm>
          <a:off x="3036217" y="2085974"/>
          <a:ext cx="1800000" cy="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552450</xdr:colOff>
      <xdr:row>4</xdr:row>
      <xdr:rowOff>38100</xdr:rowOff>
    </xdr:from>
    <xdr:to>
      <xdr:col>3</xdr:col>
      <xdr:colOff>337050</xdr:colOff>
      <xdr:row>4</xdr:row>
      <xdr:rowOff>38100</xdr:rowOff>
    </xdr:to>
    <xdr:cxnSp macro="">
      <xdr:nvCxnSpPr>
        <xdr:cNvPr id="111" name="Прямая соединительная линия 110"/>
        <xdr:cNvCxnSpPr/>
      </xdr:nvCxnSpPr>
      <xdr:spPr>
        <a:xfrm flipV="1">
          <a:off x="3400425" y="1314450"/>
          <a:ext cx="1080000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219075</xdr:colOff>
      <xdr:row>5</xdr:row>
      <xdr:rowOff>168450</xdr:rowOff>
    </xdr:from>
    <xdr:to>
      <xdr:col>2</xdr:col>
      <xdr:colOff>219075</xdr:colOff>
      <xdr:row>7</xdr:row>
      <xdr:rowOff>104775</xdr:rowOff>
    </xdr:to>
    <xdr:cxnSp macro="">
      <xdr:nvCxnSpPr>
        <xdr:cNvPr id="115" name="Прямая соединительная линия 114"/>
        <xdr:cNvCxnSpPr/>
      </xdr:nvCxnSpPr>
      <xdr:spPr>
        <a:xfrm flipH="1">
          <a:off x="3067050" y="1682925"/>
          <a:ext cx="0" cy="412575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666750</xdr:colOff>
      <xdr:row>5</xdr:row>
      <xdr:rowOff>139875</xdr:rowOff>
    </xdr:from>
    <xdr:to>
      <xdr:col>3</xdr:col>
      <xdr:colOff>666750</xdr:colOff>
      <xdr:row>7</xdr:row>
      <xdr:rowOff>76200</xdr:rowOff>
    </xdr:to>
    <xdr:cxnSp macro="">
      <xdr:nvCxnSpPr>
        <xdr:cNvPr id="122" name="Прямая соединительная линия 121"/>
        <xdr:cNvCxnSpPr/>
      </xdr:nvCxnSpPr>
      <xdr:spPr>
        <a:xfrm flipH="1">
          <a:off x="4810125" y="1654350"/>
          <a:ext cx="0" cy="412575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323850</xdr:colOff>
      <xdr:row>4</xdr:row>
      <xdr:rowOff>28575</xdr:rowOff>
    </xdr:from>
    <xdr:to>
      <xdr:col>3</xdr:col>
      <xdr:colOff>685575</xdr:colOff>
      <xdr:row>5</xdr:row>
      <xdr:rowOff>168450</xdr:rowOff>
    </xdr:to>
    <xdr:cxnSp macro="">
      <xdr:nvCxnSpPr>
        <xdr:cNvPr id="125" name="Прямая соединительная линия 124"/>
        <xdr:cNvCxnSpPr/>
      </xdr:nvCxnSpPr>
      <xdr:spPr>
        <a:xfrm>
          <a:off x="4467225" y="1304925"/>
          <a:ext cx="361725" cy="37800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209326</xdr:colOff>
      <xdr:row>4</xdr:row>
      <xdr:rowOff>28575</xdr:rowOff>
    </xdr:from>
    <xdr:to>
      <xdr:col>2</xdr:col>
      <xdr:colOff>581025</xdr:colOff>
      <xdr:row>5</xdr:row>
      <xdr:rowOff>168450</xdr:rowOff>
    </xdr:to>
    <xdr:cxnSp macro="">
      <xdr:nvCxnSpPr>
        <xdr:cNvPr id="130" name="Прямая соединительная линия 129"/>
        <xdr:cNvCxnSpPr/>
      </xdr:nvCxnSpPr>
      <xdr:spPr>
        <a:xfrm flipH="1">
          <a:off x="3057301" y="1304925"/>
          <a:ext cx="371699" cy="37800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8</xdr:row>
      <xdr:rowOff>219075</xdr:rowOff>
    </xdr:from>
    <xdr:to>
      <xdr:col>3</xdr:col>
      <xdr:colOff>637950</xdr:colOff>
      <xdr:row>10</xdr:row>
      <xdr:rowOff>174825</xdr:rowOff>
    </xdr:to>
    <xdr:sp macro="" textlink="">
      <xdr:nvSpPr>
        <xdr:cNvPr id="134" name="Прямоугольник 133"/>
        <xdr:cNvSpPr/>
      </xdr:nvSpPr>
      <xdr:spPr>
        <a:xfrm>
          <a:off x="2981325" y="2447925"/>
          <a:ext cx="1800000" cy="432000"/>
        </a:xfrm>
        <a:prstGeom prst="rect">
          <a:avLst/>
        </a:prstGeom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1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ЕВРО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КИРПИЧ</a:t>
          </a:r>
          <a:r>
            <a:rPr lang="ru-RU" sz="1000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 </a:t>
          </a:r>
          <a:r>
            <a:rPr lang="ru-RU" sz="1000" b="1">
              <a:solidFill>
                <a:srgbClr val="FFFF00"/>
              </a:solidFill>
              <a:latin typeface="Times New Roman" pitchFamily="18" charset="0"/>
              <a:cs typeface="Times New Roman" pitchFamily="18" charset="0"/>
            </a:rPr>
            <a:t>ЛОЖКОВЫЙ</a:t>
          </a:r>
        </a:p>
      </xdr:txBody>
    </xdr:sp>
    <xdr:clientData/>
  </xdr:twoCellAnchor>
  <xdr:twoCellAnchor>
    <xdr:from>
      <xdr:col>2</xdr:col>
      <xdr:colOff>124058</xdr:colOff>
      <xdr:row>8</xdr:row>
      <xdr:rowOff>236732</xdr:rowOff>
    </xdr:from>
    <xdr:to>
      <xdr:col>3</xdr:col>
      <xdr:colOff>662335</xdr:colOff>
      <xdr:row>8</xdr:row>
      <xdr:rowOff>236733</xdr:rowOff>
    </xdr:to>
    <xdr:cxnSp macro="">
      <xdr:nvCxnSpPr>
        <xdr:cNvPr id="135" name="Прямая соединительная линия 134"/>
        <xdr:cNvCxnSpPr/>
      </xdr:nvCxnSpPr>
      <xdr:spPr>
        <a:xfrm>
          <a:off x="2972033" y="2465582"/>
          <a:ext cx="1833677" cy="1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624338</xdr:colOff>
      <xdr:row>8</xdr:row>
      <xdr:rowOff>208389</xdr:rowOff>
    </xdr:from>
    <xdr:to>
      <xdr:col>3</xdr:col>
      <xdr:colOff>624338</xdr:colOff>
      <xdr:row>10</xdr:row>
      <xdr:rowOff>164139</xdr:rowOff>
    </xdr:to>
    <xdr:cxnSp macro="">
      <xdr:nvCxnSpPr>
        <xdr:cNvPr id="136" name="Прямая соединительная линия 135"/>
        <xdr:cNvCxnSpPr/>
      </xdr:nvCxnSpPr>
      <xdr:spPr>
        <a:xfrm>
          <a:off x="4767713" y="2437239"/>
          <a:ext cx="0" cy="43200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152399</xdr:colOff>
      <xdr:row>8</xdr:row>
      <xdr:rowOff>213035</xdr:rowOff>
    </xdr:from>
    <xdr:to>
      <xdr:col>2</xdr:col>
      <xdr:colOff>152399</xdr:colOff>
      <xdr:row>10</xdr:row>
      <xdr:rowOff>168785</xdr:rowOff>
    </xdr:to>
    <xdr:cxnSp macro="">
      <xdr:nvCxnSpPr>
        <xdr:cNvPr id="137" name="Прямая соединительная линия 136"/>
        <xdr:cNvCxnSpPr/>
      </xdr:nvCxnSpPr>
      <xdr:spPr>
        <a:xfrm flipH="1">
          <a:off x="3000374" y="2441885"/>
          <a:ext cx="0" cy="432000"/>
        </a:xfrm>
        <a:prstGeom prst="line">
          <a:avLst/>
        </a:prstGeom>
        <a:ln w="76200"/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123025</xdr:colOff>
      <xdr:row>10</xdr:row>
      <xdr:rowOff>201195</xdr:rowOff>
    </xdr:from>
    <xdr:to>
      <xdr:col>3</xdr:col>
      <xdr:colOff>661302</xdr:colOff>
      <xdr:row>10</xdr:row>
      <xdr:rowOff>201195</xdr:rowOff>
    </xdr:to>
    <xdr:cxnSp macro="">
      <xdr:nvCxnSpPr>
        <xdr:cNvPr id="138" name="Прямая соединительная линия 137"/>
        <xdr:cNvCxnSpPr/>
      </xdr:nvCxnSpPr>
      <xdr:spPr>
        <a:xfrm>
          <a:off x="2971000" y="2906295"/>
          <a:ext cx="1833677" cy="0"/>
        </a:xfrm>
        <a:prstGeom prst="line">
          <a:avLst/>
        </a:prstGeom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161925</xdr:colOff>
      <xdr:row>11</xdr:row>
      <xdr:rowOff>76200</xdr:rowOff>
    </xdr:from>
    <xdr:to>
      <xdr:col>3</xdr:col>
      <xdr:colOff>666525</xdr:colOff>
      <xdr:row>11</xdr:row>
      <xdr:rowOff>76200</xdr:rowOff>
    </xdr:to>
    <xdr:cxnSp macro="">
      <xdr:nvCxnSpPr>
        <xdr:cNvPr id="148" name="Прямая со стрелкой 147"/>
        <xdr:cNvCxnSpPr/>
      </xdr:nvCxnSpPr>
      <xdr:spPr>
        <a:xfrm flipV="1">
          <a:off x="3009900" y="3019425"/>
          <a:ext cx="1800000" cy="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790575</xdr:colOff>
      <xdr:row>11</xdr:row>
      <xdr:rowOff>57150</xdr:rowOff>
    </xdr:from>
    <xdr:ext cx="638175" cy="254493"/>
    <xdr:sp macro="" textlink="">
      <xdr:nvSpPr>
        <xdr:cNvPr id="150" name="TextBox 149"/>
        <xdr:cNvSpPr txBox="1"/>
      </xdr:nvSpPr>
      <xdr:spPr>
        <a:xfrm>
          <a:off x="3638550" y="3000375"/>
          <a:ext cx="63817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250 мм</a:t>
          </a:r>
        </a:p>
      </xdr:txBody>
    </xdr:sp>
    <xdr:clientData/>
  </xdr:oneCellAnchor>
  <xdr:twoCellAnchor>
    <xdr:from>
      <xdr:col>3</xdr:col>
      <xdr:colOff>742950</xdr:colOff>
      <xdr:row>8</xdr:row>
      <xdr:rowOff>180975</xdr:rowOff>
    </xdr:from>
    <xdr:to>
      <xdr:col>3</xdr:col>
      <xdr:colOff>742950</xdr:colOff>
      <xdr:row>10</xdr:row>
      <xdr:rowOff>219075</xdr:rowOff>
    </xdr:to>
    <xdr:cxnSp macro="">
      <xdr:nvCxnSpPr>
        <xdr:cNvPr id="156" name="Прямая со стрелкой 155"/>
        <xdr:cNvCxnSpPr/>
      </xdr:nvCxnSpPr>
      <xdr:spPr>
        <a:xfrm flipV="1">
          <a:off x="4886325" y="2409825"/>
          <a:ext cx="0" cy="514350"/>
        </a:xfrm>
        <a:prstGeom prst="straightConnector1">
          <a:avLst/>
        </a:prstGeom>
        <a:ln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3</xdr:col>
      <xdr:colOff>704850</xdr:colOff>
      <xdr:row>7</xdr:row>
      <xdr:rowOff>209550</xdr:rowOff>
    </xdr:from>
    <xdr:ext cx="314325" cy="733426"/>
    <xdr:sp macro="" textlink="">
      <xdr:nvSpPr>
        <xdr:cNvPr id="158" name="TextBox 157"/>
        <xdr:cNvSpPr txBox="1"/>
      </xdr:nvSpPr>
      <xdr:spPr>
        <a:xfrm rot="16200000">
          <a:off x="4638675" y="2409825"/>
          <a:ext cx="733426" cy="3143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ru-RU" sz="1100">
              <a:latin typeface="Times New Roman" pitchFamily="18" charset="0"/>
              <a:cs typeface="Times New Roman" pitchFamily="18" charset="0"/>
            </a:rPr>
            <a:t>60 мм</a:t>
          </a:r>
        </a:p>
      </xdr:txBody>
    </xdr:sp>
    <xdr:clientData/>
  </xdr:oneCellAnchor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72" name="Рисунок 7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73" name="Рисунок 7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228599</xdr:rowOff>
    </xdr:from>
    <xdr:to>
      <xdr:col>0</xdr:col>
      <xdr:colOff>647701</xdr:colOff>
      <xdr:row>3</xdr:row>
      <xdr:rowOff>9524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23874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800101</xdr:colOff>
      <xdr:row>1</xdr:row>
      <xdr:rowOff>228599</xdr:rowOff>
    </xdr:from>
    <xdr:to>
      <xdr:col>4</xdr:col>
      <xdr:colOff>9526</xdr:colOff>
      <xdr:row>3</xdr:row>
      <xdr:rowOff>9524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6" y="523874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4</xdr:col>
      <xdr:colOff>9525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4</xdr:col>
      <xdr:colOff>9525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4</xdr:col>
      <xdr:colOff>9525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4</xdr:col>
      <xdr:colOff>9525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238125</xdr:rowOff>
    </xdr:from>
    <xdr:to>
      <xdr:col>0</xdr:col>
      <xdr:colOff>647700</xdr:colOff>
      <xdr:row>3</xdr:row>
      <xdr:rowOff>19050</xdr:rowOff>
    </xdr:to>
    <xdr:pic>
      <xdr:nvPicPr>
        <xdr:cNvPr id="2" name="Рисунок 1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800100</xdr:colOff>
      <xdr:row>1</xdr:row>
      <xdr:rowOff>238125</xdr:rowOff>
    </xdr:from>
    <xdr:to>
      <xdr:col>3</xdr:col>
      <xdr:colOff>1447800</xdr:colOff>
      <xdr:row>3</xdr:row>
      <xdr:rowOff>19050</xdr:rowOff>
    </xdr:to>
    <xdr:pic>
      <xdr:nvPicPr>
        <xdr:cNvPr id="3" name="Рисунок 2" descr="Картинка 1 из 675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5" y="533400"/>
          <a:ext cx="6477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Бумажная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8"/>
  <sheetViews>
    <sheetView zoomScaleNormal="100" workbookViewId="0">
      <selection activeCell="N7" sqref="N7"/>
    </sheetView>
  </sheetViews>
  <sheetFormatPr defaultRowHeight="18.75" x14ac:dyDescent="0.3"/>
  <cols>
    <col min="1" max="16384" width="9.140625" style="196"/>
  </cols>
  <sheetData>
    <row r="6" spans="1:12" x14ac:dyDescent="0.3">
      <c r="C6"/>
    </row>
    <row r="7" spans="1:12" ht="30" x14ac:dyDescent="0.4">
      <c r="A7" s="223" t="s">
        <v>89</v>
      </c>
      <c r="B7" s="223"/>
      <c r="C7" s="223"/>
      <c r="D7" s="223"/>
      <c r="E7" s="223"/>
      <c r="F7" s="223"/>
      <c r="G7" s="223"/>
      <c r="H7" s="223"/>
      <c r="I7" s="223"/>
    </row>
    <row r="8" spans="1:12" ht="30" x14ac:dyDescent="0.4">
      <c r="A8" s="223" t="s">
        <v>90</v>
      </c>
      <c r="B8" s="223"/>
      <c r="C8" s="223"/>
      <c r="D8" s="223"/>
      <c r="E8" s="223"/>
      <c r="F8" s="223"/>
      <c r="G8" s="223"/>
      <c r="H8" s="223"/>
      <c r="I8" s="223"/>
    </row>
    <row r="9" spans="1:12" ht="30" x14ac:dyDescent="0.4">
      <c r="A9" s="223" t="s">
        <v>91</v>
      </c>
      <c r="B9" s="223"/>
      <c r="C9" s="223"/>
      <c r="D9" s="223"/>
      <c r="E9" s="223"/>
      <c r="F9" s="223"/>
      <c r="G9" s="223"/>
      <c r="H9" s="223"/>
      <c r="I9" s="223"/>
    </row>
    <row r="10" spans="1:12" x14ac:dyDescent="0.3">
      <c r="A10" s="207"/>
      <c r="B10" s="207"/>
      <c r="C10" s="207"/>
      <c r="D10" s="207"/>
      <c r="E10" s="207"/>
      <c r="F10" s="207"/>
      <c r="G10" s="207"/>
      <c r="H10" s="207"/>
      <c r="I10" s="207"/>
    </row>
    <row r="11" spans="1:12" x14ac:dyDescent="0.3">
      <c r="A11" s="207"/>
      <c r="B11" s="207"/>
      <c r="C11" s="207"/>
      <c r="D11" s="207"/>
      <c r="E11" s="207"/>
      <c r="F11" s="207"/>
      <c r="G11" s="207"/>
      <c r="H11" s="207"/>
      <c r="I11" s="207"/>
      <c r="K11"/>
    </row>
    <row r="13" spans="1:12" x14ac:dyDescent="0.3">
      <c r="E13"/>
      <c r="L13"/>
    </row>
    <row r="14" spans="1:12" x14ac:dyDescent="0.3">
      <c r="L14"/>
    </row>
    <row r="15" spans="1:12" x14ac:dyDescent="0.3">
      <c r="L15"/>
    </row>
    <row r="19" spans="8:10" x14ac:dyDescent="0.3">
      <c r="J19"/>
    </row>
    <row r="30" spans="8:10" x14ac:dyDescent="0.3">
      <c r="H30"/>
    </row>
    <row r="33" spans="4:11" x14ac:dyDescent="0.3">
      <c r="K33"/>
    </row>
    <row r="38" spans="4:11" x14ac:dyDescent="0.3">
      <c r="D38"/>
    </row>
  </sheetData>
  <mergeCells count="3">
    <mergeCell ref="A7:I7"/>
    <mergeCell ref="A8:I8"/>
    <mergeCell ref="A9:I9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80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Гладкий!C6+3</f>
        <v>20.9</v>
      </c>
      <c r="D6" s="3" t="s">
        <v>71</v>
      </c>
    </row>
    <row r="7" spans="1:4" x14ac:dyDescent="0.25">
      <c r="A7" s="75" t="s">
        <v>13</v>
      </c>
      <c r="B7" s="151" t="s">
        <v>9</v>
      </c>
      <c r="C7" s="110">
        <f>Гладкий!C7+3</f>
        <v>20.9</v>
      </c>
      <c r="D7" s="187" t="s">
        <v>71</v>
      </c>
    </row>
    <row r="8" spans="1:4" x14ac:dyDescent="0.25">
      <c r="A8" s="76" t="s">
        <v>14</v>
      </c>
      <c r="B8" s="152" t="s">
        <v>16</v>
      </c>
      <c r="C8" s="111">
        <f>Гладкий!C8+3</f>
        <v>20.9</v>
      </c>
      <c r="D8" s="188" t="s">
        <v>71</v>
      </c>
    </row>
    <row r="9" spans="1:4" x14ac:dyDescent="0.25">
      <c r="A9" s="77" t="s">
        <v>15</v>
      </c>
      <c r="B9" s="153" t="s">
        <v>16</v>
      </c>
      <c r="C9" s="112">
        <f>Гладкий!C9+3</f>
        <v>20.9</v>
      </c>
      <c r="D9" s="189" t="s">
        <v>71</v>
      </c>
    </row>
    <row r="10" spans="1:4" x14ac:dyDescent="0.25">
      <c r="A10" s="78" t="s">
        <v>12</v>
      </c>
      <c r="B10" s="154" t="s">
        <v>16</v>
      </c>
      <c r="C10" s="113">
        <f>Гладкий!C10+3</f>
        <v>20.9</v>
      </c>
      <c r="D10" s="190" t="s">
        <v>71</v>
      </c>
    </row>
    <row r="11" spans="1:4" x14ac:dyDescent="0.25">
      <c r="A11" s="79" t="s">
        <v>17</v>
      </c>
      <c r="B11" s="155" t="s">
        <v>18</v>
      </c>
      <c r="C11" s="114">
        <f>Гладкий!C11+3</f>
        <v>20.9</v>
      </c>
      <c r="D11" s="191" t="s">
        <v>71</v>
      </c>
    </row>
    <row r="12" spans="1:4" x14ac:dyDescent="0.25">
      <c r="A12" s="80" t="s">
        <v>19</v>
      </c>
      <c r="B12" s="156" t="s">
        <v>20</v>
      </c>
      <c r="C12" s="115">
        <f>Гладкий!C12+3</f>
        <v>20.9</v>
      </c>
      <c r="D12" s="192" t="s">
        <v>71</v>
      </c>
    </row>
    <row r="13" spans="1:4" x14ac:dyDescent="0.25">
      <c r="A13" s="81" t="s">
        <v>21</v>
      </c>
      <c r="B13" s="157" t="s">
        <v>22</v>
      </c>
      <c r="C13" s="116">
        <f>Гладкий!C13+3</f>
        <v>20.9</v>
      </c>
      <c r="D13" s="193" t="s">
        <v>71</v>
      </c>
    </row>
    <row r="14" spans="1:4" x14ac:dyDescent="0.25">
      <c r="A14" s="82" t="s">
        <v>23</v>
      </c>
      <c r="B14" s="158" t="s">
        <v>24</v>
      </c>
      <c r="C14" s="117">
        <f>Гладкий!C14+3</f>
        <v>20.9</v>
      </c>
      <c r="D14" s="194" t="s">
        <v>71</v>
      </c>
    </row>
    <row r="15" spans="1:4" x14ac:dyDescent="0.25">
      <c r="A15" s="83" t="s">
        <v>25</v>
      </c>
      <c r="B15" s="159" t="s">
        <v>26</v>
      </c>
      <c r="C15" s="118">
        <f>Гладкий!C15+3</f>
        <v>20.9</v>
      </c>
      <c r="D15" s="195" t="s">
        <v>71</v>
      </c>
    </row>
    <row r="16" spans="1:4" x14ac:dyDescent="0.25">
      <c r="A16" s="84" t="s">
        <v>7</v>
      </c>
      <c r="B16" s="160" t="s">
        <v>8</v>
      </c>
      <c r="C16" s="119">
        <f>Гладкий!C16+3</f>
        <v>14.9</v>
      </c>
      <c r="D16" s="25" t="s">
        <v>71</v>
      </c>
    </row>
    <row r="17" spans="1:4" x14ac:dyDescent="0.25">
      <c r="A17" s="85" t="s">
        <v>27</v>
      </c>
      <c r="B17" s="161" t="s">
        <v>28</v>
      </c>
      <c r="C17" s="120">
        <f>Гладкий!C17+3</f>
        <v>14.9</v>
      </c>
      <c r="D17" s="27" t="s">
        <v>71</v>
      </c>
    </row>
    <row r="18" spans="1:4" x14ac:dyDescent="0.25">
      <c r="A18" s="86" t="s">
        <v>29</v>
      </c>
      <c r="B18" s="162" t="s">
        <v>30</v>
      </c>
      <c r="C18" s="121">
        <f>Гладкий!C18+3</f>
        <v>19.899999999999999</v>
      </c>
      <c r="D18" s="29" t="s">
        <v>71</v>
      </c>
    </row>
    <row r="19" spans="1:4" x14ac:dyDescent="0.25">
      <c r="A19" s="87" t="s">
        <v>31</v>
      </c>
      <c r="B19" s="163" t="s">
        <v>32</v>
      </c>
      <c r="C19" s="122">
        <f>Гладкий!C19+3</f>
        <v>19.899999999999999</v>
      </c>
      <c r="D19" s="31" t="s">
        <v>71</v>
      </c>
    </row>
    <row r="20" spans="1:4" x14ac:dyDescent="0.25">
      <c r="A20" s="88" t="s">
        <v>10</v>
      </c>
      <c r="B20" s="164" t="s">
        <v>32</v>
      </c>
      <c r="C20" s="123">
        <f>Гладкий!C20+3</f>
        <v>19.899999999999999</v>
      </c>
      <c r="D20" s="33" t="s">
        <v>71</v>
      </c>
    </row>
    <row r="21" spans="1:4" x14ac:dyDescent="0.25">
      <c r="A21" s="89" t="s">
        <v>33</v>
      </c>
      <c r="B21" s="165" t="s">
        <v>52</v>
      </c>
      <c r="C21" s="124">
        <f>Гладкий!C21+3</f>
        <v>19.899999999999999</v>
      </c>
      <c r="D21" s="35" t="s">
        <v>71</v>
      </c>
    </row>
    <row r="22" spans="1:4" x14ac:dyDescent="0.25">
      <c r="A22" s="90" t="s">
        <v>11</v>
      </c>
      <c r="B22" s="166" t="s">
        <v>52</v>
      </c>
      <c r="C22" s="125">
        <f>Гладкий!C22+3</f>
        <v>19.899999999999999</v>
      </c>
      <c r="D22" s="37" t="s">
        <v>71</v>
      </c>
    </row>
    <row r="23" spans="1:4" x14ac:dyDescent="0.25">
      <c r="A23" s="186" t="s">
        <v>69</v>
      </c>
      <c r="B23" s="147" t="s">
        <v>70</v>
      </c>
      <c r="C23" s="148">
        <f>Гладкий!C23+3</f>
        <v>19.899999999999999</v>
      </c>
      <c r="D23" s="149" t="s">
        <v>71</v>
      </c>
    </row>
    <row r="24" spans="1:4" x14ac:dyDescent="0.25">
      <c r="A24" s="91" t="s">
        <v>34</v>
      </c>
      <c r="B24" s="167" t="s">
        <v>66</v>
      </c>
      <c r="C24" s="126">
        <f>Гладкий!C24+3</f>
        <v>19.899999999999999</v>
      </c>
      <c r="D24" s="39" t="s">
        <v>71</v>
      </c>
    </row>
    <row r="25" spans="1:4" x14ac:dyDescent="0.25">
      <c r="A25" s="92" t="s">
        <v>35</v>
      </c>
      <c r="B25" s="168" t="s">
        <v>53</v>
      </c>
      <c r="C25" s="127">
        <f>Гладкий!C25+3</f>
        <v>19.899999999999999</v>
      </c>
      <c r="D25" s="41" t="s">
        <v>71</v>
      </c>
    </row>
    <row r="26" spans="1:4" x14ac:dyDescent="0.25">
      <c r="A26" s="93" t="s">
        <v>36</v>
      </c>
      <c r="B26" s="169" t="s">
        <v>54</v>
      </c>
      <c r="C26" s="128">
        <f>Гладкий!C26+3</f>
        <v>19.899999999999999</v>
      </c>
      <c r="D26" s="43" t="s">
        <v>71</v>
      </c>
    </row>
    <row r="27" spans="1:4" x14ac:dyDescent="0.25">
      <c r="A27" s="94" t="s">
        <v>37</v>
      </c>
      <c r="B27" s="170" t="s">
        <v>55</v>
      </c>
      <c r="C27" s="129">
        <f>Гладкий!C27+3</f>
        <v>19.899999999999999</v>
      </c>
      <c r="D27" s="45" t="s">
        <v>71</v>
      </c>
    </row>
    <row r="28" spans="1:4" x14ac:dyDescent="0.25">
      <c r="A28" s="95" t="s">
        <v>38</v>
      </c>
      <c r="B28" s="171" t="s">
        <v>20</v>
      </c>
      <c r="C28" s="130">
        <f>Гладкий!C28+3</f>
        <v>19.899999999999999</v>
      </c>
      <c r="D28" s="47" t="s">
        <v>71</v>
      </c>
    </row>
    <row r="29" spans="1:4" x14ac:dyDescent="0.25">
      <c r="A29" s="96" t="s">
        <v>39</v>
      </c>
      <c r="B29" s="172" t="s">
        <v>20</v>
      </c>
      <c r="C29" s="131">
        <f>Гладкий!C29+3</f>
        <v>19.899999999999999</v>
      </c>
      <c r="D29" s="49" t="s">
        <v>71</v>
      </c>
    </row>
    <row r="30" spans="1:4" x14ac:dyDescent="0.25">
      <c r="A30" s="97" t="s">
        <v>43</v>
      </c>
      <c r="B30" s="173" t="s">
        <v>56</v>
      </c>
      <c r="C30" s="132">
        <f>Гладкий!C30+3</f>
        <v>19.899999999999999</v>
      </c>
      <c r="D30" s="51" t="s">
        <v>71</v>
      </c>
    </row>
    <row r="31" spans="1:4" x14ac:dyDescent="0.25">
      <c r="A31" s="98" t="s">
        <v>40</v>
      </c>
      <c r="B31" s="174" t="s">
        <v>57</v>
      </c>
      <c r="C31" s="133">
        <f>Гладкий!C31+3</f>
        <v>19.899999999999999</v>
      </c>
      <c r="D31" s="53" t="s">
        <v>71</v>
      </c>
    </row>
    <row r="32" spans="1:4" x14ac:dyDescent="0.25">
      <c r="A32" s="99" t="s">
        <v>41</v>
      </c>
      <c r="B32" s="175" t="s">
        <v>58</v>
      </c>
      <c r="C32" s="134">
        <f>Гладкий!C32+3</f>
        <v>19.899999999999999</v>
      </c>
      <c r="D32" s="55" t="s">
        <v>71</v>
      </c>
    </row>
    <row r="33" spans="1:4" x14ac:dyDescent="0.25">
      <c r="A33" s="100" t="s">
        <v>42</v>
      </c>
      <c r="B33" s="176" t="s">
        <v>59</v>
      </c>
      <c r="C33" s="135">
        <f>Гладкий!C33+3</f>
        <v>19.899999999999999</v>
      </c>
      <c r="D33" s="57" t="s">
        <v>71</v>
      </c>
    </row>
    <row r="34" spans="1:4" x14ac:dyDescent="0.25">
      <c r="A34" s="101" t="s">
        <v>44</v>
      </c>
      <c r="B34" s="177" t="s">
        <v>58</v>
      </c>
      <c r="C34" s="136">
        <f>Гладкий!C34+3</f>
        <v>19.899999999999999</v>
      </c>
      <c r="D34" s="59" t="s">
        <v>71</v>
      </c>
    </row>
    <row r="35" spans="1:4" x14ac:dyDescent="0.25">
      <c r="A35" s="102" t="s">
        <v>45</v>
      </c>
      <c r="B35" s="178" t="s">
        <v>61</v>
      </c>
      <c r="C35" s="137">
        <f>Гладкий!C35+3</f>
        <v>19.899999999999999</v>
      </c>
      <c r="D35" s="61" t="s">
        <v>71</v>
      </c>
    </row>
    <row r="36" spans="1:4" x14ac:dyDescent="0.25">
      <c r="A36" s="103" t="s">
        <v>46</v>
      </c>
      <c r="B36" s="179" t="s">
        <v>60</v>
      </c>
      <c r="C36" s="138">
        <f>Гладкий!C36+3</f>
        <v>19.899999999999999</v>
      </c>
      <c r="D36" s="63" t="s">
        <v>71</v>
      </c>
    </row>
    <row r="37" spans="1:4" x14ac:dyDescent="0.25">
      <c r="A37" s="104" t="s">
        <v>47</v>
      </c>
      <c r="B37" s="180" t="s">
        <v>62</v>
      </c>
      <c r="C37" s="139">
        <f>Гладкий!C37+3</f>
        <v>19.899999999999999</v>
      </c>
      <c r="D37" s="65" t="s">
        <v>71</v>
      </c>
    </row>
    <row r="38" spans="1:4" x14ac:dyDescent="0.25">
      <c r="A38" s="105" t="s">
        <v>48</v>
      </c>
      <c r="B38" s="181" t="s">
        <v>63</v>
      </c>
      <c r="C38" s="140">
        <f>Гладкий!C38+3</f>
        <v>19.899999999999999</v>
      </c>
      <c r="D38" s="67" t="s">
        <v>71</v>
      </c>
    </row>
    <row r="39" spans="1:4" x14ac:dyDescent="0.25">
      <c r="A39" s="106" t="s">
        <v>49</v>
      </c>
      <c r="B39" s="182" t="s">
        <v>64</v>
      </c>
      <c r="C39" s="141">
        <f>Гладкий!C39+3</f>
        <v>19.899999999999999</v>
      </c>
      <c r="D39" s="69" t="s">
        <v>71</v>
      </c>
    </row>
    <row r="40" spans="1:4" x14ac:dyDescent="0.25">
      <c r="A40" s="107" t="s">
        <v>50</v>
      </c>
      <c r="B40" s="183" t="s">
        <v>64</v>
      </c>
      <c r="C40" s="142">
        <f>Гладкий!C40+3</f>
        <v>19.899999999999999</v>
      </c>
      <c r="D40" s="71" t="s">
        <v>71</v>
      </c>
    </row>
    <row r="41" spans="1:4" ht="19.5" thickBot="1" x14ac:dyDescent="0.3">
      <c r="A41" s="108" t="s">
        <v>51</v>
      </c>
      <c r="B41" s="184" t="s">
        <v>65</v>
      </c>
      <c r="C41" s="143">
        <f>Гладкий!C41+3</f>
        <v>19.899999999999999</v>
      </c>
      <c r="D41" s="73" t="s">
        <v>71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81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Гладкий!C6+2</f>
        <v>19.899999999999999</v>
      </c>
      <c r="D6" s="3" t="s">
        <v>71</v>
      </c>
    </row>
    <row r="7" spans="1:4" x14ac:dyDescent="0.25">
      <c r="A7" s="75" t="s">
        <v>13</v>
      </c>
      <c r="B7" s="151" t="s">
        <v>9</v>
      </c>
      <c r="C7" s="110">
        <f>Гладкий!C7+2</f>
        <v>19.899999999999999</v>
      </c>
      <c r="D7" s="187" t="s">
        <v>71</v>
      </c>
    </row>
    <row r="8" spans="1:4" x14ac:dyDescent="0.25">
      <c r="A8" s="76" t="s">
        <v>14</v>
      </c>
      <c r="B8" s="152" t="s">
        <v>16</v>
      </c>
      <c r="C8" s="111">
        <f>Гладкий!C8+2</f>
        <v>19.899999999999999</v>
      </c>
      <c r="D8" s="188" t="s">
        <v>71</v>
      </c>
    </row>
    <row r="9" spans="1:4" x14ac:dyDescent="0.25">
      <c r="A9" s="77" t="s">
        <v>15</v>
      </c>
      <c r="B9" s="153" t="s">
        <v>16</v>
      </c>
      <c r="C9" s="112">
        <f>Гладкий!C9+2</f>
        <v>19.899999999999999</v>
      </c>
      <c r="D9" s="189" t="s">
        <v>71</v>
      </c>
    </row>
    <row r="10" spans="1:4" x14ac:dyDescent="0.25">
      <c r="A10" s="78" t="s">
        <v>12</v>
      </c>
      <c r="B10" s="154" t="s">
        <v>16</v>
      </c>
      <c r="C10" s="113">
        <f>Гладкий!C10+2</f>
        <v>19.899999999999999</v>
      </c>
      <c r="D10" s="190" t="s">
        <v>71</v>
      </c>
    </row>
    <row r="11" spans="1:4" x14ac:dyDescent="0.25">
      <c r="A11" s="79" t="s">
        <v>17</v>
      </c>
      <c r="B11" s="155" t="s">
        <v>18</v>
      </c>
      <c r="C11" s="114">
        <f>Гладкий!C11+2</f>
        <v>19.899999999999999</v>
      </c>
      <c r="D11" s="191" t="s">
        <v>71</v>
      </c>
    </row>
    <row r="12" spans="1:4" x14ac:dyDescent="0.25">
      <c r="A12" s="80" t="s">
        <v>19</v>
      </c>
      <c r="B12" s="156" t="s">
        <v>20</v>
      </c>
      <c r="C12" s="115">
        <f>Гладкий!C12+2</f>
        <v>19.899999999999999</v>
      </c>
      <c r="D12" s="192" t="s">
        <v>71</v>
      </c>
    </row>
    <row r="13" spans="1:4" x14ac:dyDescent="0.25">
      <c r="A13" s="81" t="s">
        <v>21</v>
      </c>
      <c r="B13" s="157" t="s">
        <v>22</v>
      </c>
      <c r="C13" s="116">
        <f>Гладкий!C13+2</f>
        <v>19.899999999999999</v>
      </c>
      <c r="D13" s="193" t="s">
        <v>71</v>
      </c>
    </row>
    <row r="14" spans="1:4" x14ac:dyDescent="0.25">
      <c r="A14" s="82" t="s">
        <v>23</v>
      </c>
      <c r="B14" s="158" t="s">
        <v>24</v>
      </c>
      <c r="C14" s="117">
        <f>Гладкий!C14+2</f>
        <v>19.899999999999999</v>
      </c>
      <c r="D14" s="194" t="s">
        <v>71</v>
      </c>
    </row>
    <row r="15" spans="1:4" x14ac:dyDescent="0.25">
      <c r="A15" s="83" t="s">
        <v>25</v>
      </c>
      <c r="B15" s="159" t="s">
        <v>26</v>
      </c>
      <c r="C15" s="118">
        <f>Гладкий!C15+2</f>
        <v>19.899999999999999</v>
      </c>
      <c r="D15" s="195" t="s">
        <v>71</v>
      </c>
    </row>
    <row r="16" spans="1:4" x14ac:dyDescent="0.25">
      <c r="A16" s="84" t="s">
        <v>7</v>
      </c>
      <c r="B16" s="160" t="s">
        <v>8</v>
      </c>
      <c r="C16" s="119">
        <f>Гладкий!C16+2</f>
        <v>13.9</v>
      </c>
      <c r="D16" s="25" t="s">
        <v>71</v>
      </c>
    </row>
    <row r="17" spans="1:4" x14ac:dyDescent="0.25">
      <c r="A17" s="85" t="s">
        <v>27</v>
      </c>
      <c r="B17" s="161" t="s">
        <v>28</v>
      </c>
      <c r="C17" s="120">
        <f>Гладкий!C17+2</f>
        <v>13.9</v>
      </c>
      <c r="D17" s="27" t="s">
        <v>71</v>
      </c>
    </row>
    <row r="18" spans="1:4" x14ac:dyDescent="0.25">
      <c r="A18" s="86" t="s">
        <v>29</v>
      </c>
      <c r="B18" s="162" t="s">
        <v>30</v>
      </c>
      <c r="C18" s="121">
        <f>Гладкий!C18+2</f>
        <v>18.899999999999999</v>
      </c>
      <c r="D18" s="29" t="s">
        <v>71</v>
      </c>
    </row>
    <row r="19" spans="1:4" x14ac:dyDescent="0.25">
      <c r="A19" s="87" t="s">
        <v>31</v>
      </c>
      <c r="B19" s="163" t="s">
        <v>32</v>
      </c>
      <c r="C19" s="122">
        <f>Гладкий!C19+2</f>
        <v>18.899999999999999</v>
      </c>
      <c r="D19" s="31" t="s">
        <v>71</v>
      </c>
    </row>
    <row r="20" spans="1:4" x14ac:dyDescent="0.25">
      <c r="A20" s="88" t="s">
        <v>10</v>
      </c>
      <c r="B20" s="164" t="s">
        <v>32</v>
      </c>
      <c r="C20" s="123">
        <f>Гладкий!C20+2</f>
        <v>18.899999999999999</v>
      </c>
      <c r="D20" s="33" t="s">
        <v>71</v>
      </c>
    </row>
    <row r="21" spans="1:4" x14ac:dyDescent="0.25">
      <c r="A21" s="89" t="s">
        <v>33</v>
      </c>
      <c r="B21" s="165" t="s">
        <v>52</v>
      </c>
      <c r="C21" s="124">
        <f>Гладкий!C21+2</f>
        <v>18.899999999999999</v>
      </c>
      <c r="D21" s="35" t="s">
        <v>71</v>
      </c>
    </row>
    <row r="22" spans="1:4" x14ac:dyDescent="0.25">
      <c r="A22" s="90" t="s">
        <v>11</v>
      </c>
      <c r="B22" s="166" t="s">
        <v>52</v>
      </c>
      <c r="C22" s="125">
        <f>Гладкий!C22+2</f>
        <v>18.899999999999999</v>
      </c>
      <c r="D22" s="37" t="s">
        <v>71</v>
      </c>
    </row>
    <row r="23" spans="1:4" x14ac:dyDescent="0.25">
      <c r="A23" s="186" t="s">
        <v>69</v>
      </c>
      <c r="B23" s="147" t="s">
        <v>70</v>
      </c>
      <c r="C23" s="148">
        <f>Гладкий!C23+2</f>
        <v>18.899999999999999</v>
      </c>
      <c r="D23" s="149" t="s">
        <v>71</v>
      </c>
    </row>
    <row r="24" spans="1:4" x14ac:dyDescent="0.25">
      <c r="A24" s="91" t="s">
        <v>34</v>
      </c>
      <c r="B24" s="167" t="s">
        <v>66</v>
      </c>
      <c r="C24" s="126">
        <f>Гладкий!C24+2</f>
        <v>18.899999999999999</v>
      </c>
      <c r="D24" s="39" t="s">
        <v>71</v>
      </c>
    </row>
    <row r="25" spans="1:4" x14ac:dyDescent="0.25">
      <c r="A25" s="92" t="s">
        <v>35</v>
      </c>
      <c r="B25" s="168" t="s">
        <v>53</v>
      </c>
      <c r="C25" s="127">
        <f>Гладкий!C25+2</f>
        <v>18.899999999999999</v>
      </c>
      <c r="D25" s="41" t="s">
        <v>71</v>
      </c>
    </row>
    <row r="26" spans="1:4" x14ac:dyDescent="0.25">
      <c r="A26" s="93" t="s">
        <v>36</v>
      </c>
      <c r="B26" s="169" t="s">
        <v>54</v>
      </c>
      <c r="C26" s="128">
        <f>Гладкий!C26+2</f>
        <v>18.899999999999999</v>
      </c>
      <c r="D26" s="43" t="s">
        <v>71</v>
      </c>
    </row>
    <row r="27" spans="1:4" x14ac:dyDescent="0.25">
      <c r="A27" s="94" t="s">
        <v>37</v>
      </c>
      <c r="B27" s="170" t="s">
        <v>55</v>
      </c>
      <c r="C27" s="129">
        <f>Гладкий!C27+2</f>
        <v>18.899999999999999</v>
      </c>
      <c r="D27" s="45" t="s">
        <v>71</v>
      </c>
    </row>
    <row r="28" spans="1:4" x14ac:dyDescent="0.25">
      <c r="A28" s="95" t="s">
        <v>38</v>
      </c>
      <c r="B28" s="171" t="s">
        <v>20</v>
      </c>
      <c r="C28" s="130">
        <f>Гладкий!C28+2</f>
        <v>18.899999999999999</v>
      </c>
      <c r="D28" s="47" t="s">
        <v>71</v>
      </c>
    </row>
    <row r="29" spans="1:4" x14ac:dyDescent="0.25">
      <c r="A29" s="96" t="s">
        <v>39</v>
      </c>
      <c r="B29" s="172" t="s">
        <v>20</v>
      </c>
      <c r="C29" s="131">
        <f>Гладкий!C29+2</f>
        <v>18.899999999999999</v>
      </c>
      <c r="D29" s="49" t="s">
        <v>71</v>
      </c>
    </row>
    <row r="30" spans="1:4" x14ac:dyDescent="0.25">
      <c r="A30" s="97" t="s">
        <v>43</v>
      </c>
      <c r="B30" s="173" t="s">
        <v>56</v>
      </c>
      <c r="C30" s="132">
        <f>Гладкий!C30+2</f>
        <v>18.899999999999999</v>
      </c>
      <c r="D30" s="51" t="s">
        <v>71</v>
      </c>
    </row>
    <row r="31" spans="1:4" x14ac:dyDescent="0.25">
      <c r="A31" s="98" t="s">
        <v>40</v>
      </c>
      <c r="B31" s="174" t="s">
        <v>57</v>
      </c>
      <c r="C31" s="133">
        <f>Гладкий!C31+2</f>
        <v>18.899999999999999</v>
      </c>
      <c r="D31" s="53" t="s">
        <v>71</v>
      </c>
    </row>
    <row r="32" spans="1:4" x14ac:dyDescent="0.25">
      <c r="A32" s="99" t="s">
        <v>41</v>
      </c>
      <c r="B32" s="175" t="s">
        <v>58</v>
      </c>
      <c r="C32" s="134">
        <f>Гладкий!C32+2</f>
        <v>18.899999999999999</v>
      </c>
      <c r="D32" s="55" t="s">
        <v>71</v>
      </c>
    </row>
    <row r="33" spans="1:4" x14ac:dyDescent="0.25">
      <c r="A33" s="100" t="s">
        <v>42</v>
      </c>
      <c r="B33" s="176" t="s">
        <v>59</v>
      </c>
      <c r="C33" s="135">
        <f>Гладкий!C33+2</f>
        <v>18.899999999999999</v>
      </c>
      <c r="D33" s="57" t="s">
        <v>71</v>
      </c>
    </row>
    <row r="34" spans="1:4" x14ac:dyDescent="0.25">
      <c r="A34" s="101" t="s">
        <v>44</v>
      </c>
      <c r="B34" s="177" t="s">
        <v>58</v>
      </c>
      <c r="C34" s="136">
        <f>Гладкий!C34+2</f>
        <v>18.899999999999999</v>
      </c>
      <c r="D34" s="59" t="s">
        <v>71</v>
      </c>
    </row>
    <row r="35" spans="1:4" x14ac:dyDescent="0.25">
      <c r="A35" s="102" t="s">
        <v>45</v>
      </c>
      <c r="B35" s="178" t="s">
        <v>61</v>
      </c>
      <c r="C35" s="137">
        <f>Гладкий!C35+2</f>
        <v>18.899999999999999</v>
      </c>
      <c r="D35" s="61" t="s">
        <v>71</v>
      </c>
    </row>
    <row r="36" spans="1:4" x14ac:dyDescent="0.25">
      <c r="A36" s="103" t="s">
        <v>46</v>
      </c>
      <c r="B36" s="179" t="s">
        <v>60</v>
      </c>
      <c r="C36" s="138">
        <f>Гладкий!C36+2</f>
        <v>18.899999999999999</v>
      </c>
      <c r="D36" s="63" t="s">
        <v>71</v>
      </c>
    </row>
    <row r="37" spans="1:4" x14ac:dyDescent="0.25">
      <c r="A37" s="104" t="s">
        <v>47</v>
      </c>
      <c r="B37" s="180" t="s">
        <v>62</v>
      </c>
      <c r="C37" s="139">
        <f>Гладкий!C37+2</f>
        <v>18.899999999999999</v>
      </c>
      <c r="D37" s="65" t="s">
        <v>71</v>
      </c>
    </row>
    <row r="38" spans="1:4" x14ac:dyDescent="0.25">
      <c r="A38" s="105" t="s">
        <v>48</v>
      </c>
      <c r="B38" s="181" t="s">
        <v>63</v>
      </c>
      <c r="C38" s="140">
        <f>Гладкий!C38+2</f>
        <v>18.899999999999999</v>
      </c>
      <c r="D38" s="67" t="s">
        <v>71</v>
      </c>
    </row>
    <row r="39" spans="1:4" x14ac:dyDescent="0.25">
      <c r="A39" s="106" t="s">
        <v>49</v>
      </c>
      <c r="B39" s="182" t="s">
        <v>64</v>
      </c>
      <c r="C39" s="141">
        <f>Гладкий!C39+2</f>
        <v>18.899999999999999</v>
      </c>
      <c r="D39" s="69" t="s">
        <v>71</v>
      </c>
    </row>
    <row r="40" spans="1:4" x14ac:dyDescent="0.25">
      <c r="A40" s="107" t="s">
        <v>50</v>
      </c>
      <c r="B40" s="183" t="s">
        <v>64</v>
      </c>
      <c r="C40" s="142">
        <f>Гладкий!C40+2</f>
        <v>18.899999999999999</v>
      </c>
      <c r="D40" s="71" t="s">
        <v>71</v>
      </c>
    </row>
    <row r="41" spans="1:4" ht="19.5" thickBot="1" x14ac:dyDescent="0.3">
      <c r="A41" s="108" t="s">
        <v>51</v>
      </c>
      <c r="B41" s="184" t="s">
        <v>65</v>
      </c>
      <c r="C41" s="143">
        <f>Гладкий!C41+2</f>
        <v>18.899999999999999</v>
      </c>
      <c r="D41" s="73" t="s">
        <v>71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82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(Гладкий!C6+3)/2</f>
        <v>10.45</v>
      </c>
      <c r="D6" s="3" t="s">
        <v>71</v>
      </c>
    </row>
    <row r="7" spans="1:4" x14ac:dyDescent="0.25">
      <c r="A7" s="75" t="s">
        <v>13</v>
      </c>
      <c r="B7" s="151" t="s">
        <v>9</v>
      </c>
      <c r="C7" s="110">
        <f>(Гладкий!C7+3)/2</f>
        <v>10.45</v>
      </c>
      <c r="D7" s="187" t="s">
        <v>71</v>
      </c>
    </row>
    <row r="8" spans="1:4" x14ac:dyDescent="0.25">
      <c r="A8" s="76" t="s">
        <v>14</v>
      </c>
      <c r="B8" s="152" t="s">
        <v>16</v>
      </c>
      <c r="C8" s="111">
        <f>(Гладкий!C8+3)/2</f>
        <v>10.45</v>
      </c>
      <c r="D8" s="188" t="s">
        <v>71</v>
      </c>
    </row>
    <row r="9" spans="1:4" x14ac:dyDescent="0.25">
      <c r="A9" s="77" t="s">
        <v>15</v>
      </c>
      <c r="B9" s="153" t="s">
        <v>16</v>
      </c>
      <c r="C9" s="112">
        <f>(Гладкий!C9+3)/2</f>
        <v>10.45</v>
      </c>
      <c r="D9" s="189" t="s">
        <v>71</v>
      </c>
    </row>
    <row r="10" spans="1:4" x14ac:dyDescent="0.25">
      <c r="A10" s="78" t="s">
        <v>12</v>
      </c>
      <c r="B10" s="154" t="s">
        <v>16</v>
      </c>
      <c r="C10" s="113">
        <f>(Гладкий!C10+3)/2</f>
        <v>10.45</v>
      </c>
      <c r="D10" s="190" t="s">
        <v>71</v>
      </c>
    </row>
    <row r="11" spans="1:4" x14ac:dyDescent="0.25">
      <c r="A11" s="79" t="s">
        <v>17</v>
      </c>
      <c r="B11" s="155" t="s">
        <v>18</v>
      </c>
      <c r="C11" s="114">
        <f>(Гладкий!C11+3)/2</f>
        <v>10.45</v>
      </c>
      <c r="D11" s="191" t="s">
        <v>71</v>
      </c>
    </row>
    <row r="12" spans="1:4" x14ac:dyDescent="0.25">
      <c r="A12" s="80" t="s">
        <v>19</v>
      </c>
      <c r="B12" s="156" t="s">
        <v>20</v>
      </c>
      <c r="C12" s="115">
        <f>(Гладкий!C12+3)/2</f>
        <v>10.45</v>
      </c>
      <c r="D12" s="192" t="s">
        <v>71</v>
      </c>
    </row>
    <row r="13" spans="1:4" x14ac:dyDescent="0.25">
      <c r="A13" s="81" t="s">
        <v>21</v>
      </c>
      <c r="B13" s="157" t="s">
        <v>22</v>
      </c>
      <c r="C13" s="116">
        <f>(Гладкий!C13+3)/2</f>
        <v>10.45</v>
      </c>
      <c r="D13" s="193" t="s">
        <v>71</v>
      </c>
    </row>
    <row r="14" spans="1:4" x14ac:dyDescent="0.25">
      <c r="A14" s="82" t="s">
        <v>23</v>
      </c>
      <c r="B14" s="158" t="s">
        <v>24</v>
      </c>
      <c r="C14" s="117">
        <f>(Гладкий!C14+3)/2</f>
        <v>10.45</v>
      </c>
      <c r="D14" s="194" t="s">
        <v>71</v>
      </c>
    </row>
    <row r="15" spans="1:4" x14ac:dyDescent="0.25">
      <c r="A15" s="83" t="s">
        <v>25</v>
      </c>
      <c r="B15" s="159" t="s">
        <v>26</v>
      </c>
      <c r="C15" s="118">
        <f>(Гладкий!C15+3)/2</f>
        <v>10.45</v>
      </c>
      <c r="D15" s="195" t="s">
        <v>71</v>
      </c>
    </row>
    <row r="16" spans="1:4" x14ac:dyDescent="0.25">
      <c r="A16" s="84" t="s">
        <v>7</v>
      </c>
      <c r="B16" s="160" t="s">
        <v>8</v>
      </c>
      <c r="C16" s="119">
        <f>(Гладкий!C16+3)/2</f>
        <v>7.45</v>
      </c>
      <c r="D16" s="25" t="s">
        <v>71</v>
      </c>
    </row>
    <row r="17" spans="1:4" x14ac:dyDescent="0.25">
      <c r="A17" s="85" t="s">
        <v>27</v>
      </c>
      <c r="B17" s="161" t="s">
        <v>28</v>
      </c>
      <c r="C17" s="120">
        <f>(Гладкий!C17+3)/2</f>
        <v>7.45</v>
      </c>
      <c r="D17" s="27" t="s">
        <v>71</v>
      </c>
    </row>
    <row r="18" spans="1:4" x14ac:dyDescent="0.25">
      <c r="A18" s="86" t="s">
        <v>29</v>
      </c>
      <c r="B18" s="162" t="s">
        <v>30</v>
      </c>
      <c r="C18" s="121">
        <f>(Гладкий!C18+3)/2</f>
        <v>9.9499999999999993</v>
      </c>
      <c r="D18" s="29" t="s">
        <v>71</v>
      </c>
    </row>
    <row r="19" spans="1:4" x14ac:dyDescent="0.25">
      <c r="A19" s="87" t="s">
        <v>31</v>
      </c>
      <c r="B19" s="163" t="s">
        <v>32</v>
      </c>
      <c r="C19" s="122">
        <f>(Гладкий!C19+3)/2</f>
        <v>9.9499999999999993</v>
      </c>
      <c r="D19" s="31" t="s">
        <v>71</v>
      </c>
    </row>
    <row r="20" spans="1:4" x14ac:dyDescent="0.25">
      <c r="A20" s="88" t="s">
        <v>10</v>
      </c>
      <c r="B20" s="164" t="s">
        <v>32</v>
      </c>
      <c r="C20" s="123">
        <f>(Гладкий!C20+3)/2</f>
        <v>9.9499999999999993</v>
      </c>
      <c r="D20" s="33" t="s">
        <v>71</v>
      </c>
    </row>
    <row r="21" spans="1:4" x14ac:dyDescent="0.25">
      <c r="A21" s="89" t="s">
        <v>33</v>
      </c>
      <c r="B21" s="165" t="s">
        <v>52</v>
      </c>
      <c r="C21" s="124">
        <f>(Гладкий!C21+3)/2</f>
        <v>9.9499999999999993</v>
      </c>
      <c r="D21" s="35" t="s">
        <v>71</v>
      </c>
    </row>
    <row r="22" spans="1:4" x14ac:dyDescent="0.25">
      <c r="A22" s="90" t="s">
        <v>11</v>
      </c>
      <c r="B22" s="166" t="s">
        <v>52</v>
      </c>
      <c r="C22" s="125">
        <f>(Гладкий!C22+3)/2</f>
        <v>9.9499999999999993</v>
      </c>
      <c r="D22" s="37" t="s">
        <v>71</v>
      </c>
    </row>
    <row r="23" spans="1:4" x14ac:dyDescent="0.25">
      <c r="A23" s="186" t="s">
        <v>69</v>
      </c>
      <c r="B23" s="147" t="s">
        <v>70</v>
      </c>
      <c r="C23" s="148">
        <f>(Гладкий!C23+3)/2</f>
        <v>9.9499999999999993</v>
      </c>
      <c r="D23" s="149" t="s">
        <v>71</v>
      </c>
    </row>
    <row r="24" spans="1:4" x14ac:dyDescent="0.25">
      <c r="A24" s="91" t="s">
        <v>34</v>
      </c>
      <c r="B24" s="167" t="s">
        <v>66</v>
      </c>
      <c r="C24" s="126">
        <f>(Гладкий!C24+3)/2</f>
        <v>9.9499999999999993</v>
      </c>
      <c r="D24" s="39" t="s">
        <v>71</v>
      </c>
    </row>
    <row r="25" spans="1:4" x14ac:dyDescent="0.25">
      <c r="A25" s="92" t="s">
        <v>35</v>
      </c>
      <c r="B25" s="168" t="s">
        <v>53</v>
      </c>
      <c r="C25" s="127">
        <f>(Гладкий!C25+3)/2</f>
        <v>9.9499999999999993</v>
      </c>
      <c r="D25" s="41" t="s">
        <v>71</v>
      </c>
    </row>
    <row r="26" spans="1:4" x14ac:dyDescent="0.25">
      <c r="A26" s="93" t="s">
        <v>36</v>
      </c>
      <c r="B26" s="169" t="s">
        <v>54</v>
      </c>
      <c r="C26" s="128">
        <f>(Гладкий!C26+3)/2</f>
        <v>9.9499999999999993</v>
      </c>
      <c r="D26" s="43" t="s">
        <v>71</v>
      </c>
    </row>
    <row r="27" spans="1:4" x14ac:dyDescent="0.25">
      <c r="A27" s="94" t="s">
        <v>37</v>
      </c>
      <c r="B27" s="170" t="s">
        <v>55</v>
      </c>
      <c r="C27" s="129">
        <f>(Гладкий!C27+3)/2</f>
        <v>9.9499999999999993</v>
      </c>
      <c r="D27" s="45" t="s">
        <v>71</v>
      </c>
    </row>
    <row r="28" spans="1:4" x14ac:dyDescent="0.25">
      <c r="A28" s="95" t="s">
        <v>38</v>
      </c>
      <c r="B28" s="171" t="s">
        <v>20</v>
      </c>
      <c r="C28" s="130">
        <f>(Гладкий!C28+3)/2</f>
        <v>9.9499999999999993</v>
      </c>
      <c r="D28" s="47" t="s">
        <v>71</v>
      </c>
    </row>
    <row r="29" spans="1:4" x14ac:dyDescent="0.25">
      <c r="A29" s="96" t="s">
        <v>39</v>
      </c>
      <c r="B29" s="172" t="s">
        <v>20</v>
      </c>
      <c r="C29" s="131">
        <f>(Гладкий!C29+3)/2</f>
        <v>9.9499999999999993</v>
      </c>
      <c r="D29" s="49" t="s">
        <v>71</v>
      </c>
    </row>
    <row r="30" spans="1:4" x14ac:dyDescent="0.25">
      <c r="A30" s="97" t="s">
        <v>43</v>
      </c>
      <c r="B30" s="173" t="s">
        <v>56</v>
      </c>
      <c r="C30" s="132">
        <f>(Гладкий!C30+3)/2</f>
        <v>9.9499999999999993</v>
      </c>
      <c r="D30" s="51" t="s">
        <v>71</v>
      </c>
    </row>
    <row r="31" spans="1:4" x14ac:dyDescent="0.25">
      <c r="A31" s="98" t="s">
        <v>40</v>
      </c>
      <c r="B31" s="174" t="s">
        <v>57</v>
      </c>
      <c r="C31" s="133">
        <f>(Гладкий!C31+3)/2</f>
        <v>9.9499999999999993</v>
      </c>
      <c r="D31" s="53" t="s">
        <v>71</v>
      </c>
    </row>
    <row r="32" spans="1:4" x14ac:dyDescent="0.25">
      <c r="A32" s="99" t="s">
        <v>41</v>
      </c>
      <c r="B32" s="175" t="s">
        <v>58</v>
      </c>
      <c r="C32" s="134">
        <f>(Гладкий!C32+3)/2</f>
        <v>9.9499999999999993</v>
      </c>
      <c r="D32" s="55" t="s">
        <v>71</v>
      </c>
    </row>
    <row r="33" spans="1:4" x14ac:dyDescent="0.25">
      <c r="A33" s="100" t="s">
        <v>42</v>
      </c>
      <c r="B33" s="176" t="s">
        <v>59</v>
      </c>
      <c r="C33" s="135">
        <f>(Гладкий!C33+3)/2</f>
        <v>9.9499999999999993</v>
      </c>
      <c r="D33" s="57" t="s">
        <v>71</v>
      </c>
    </row>
    <row r="34" spans="1:4" x14ac:dyDescent="0.25">
      <c r="A34" s="101" t="s">
        <v>44</v>
      </c>
      <c r="B34" s="177" t="s">
        <v>58</v>
      </c>
      <c r="C34" s="136">
        <f>(Гладкий!C34+3)/2</f>
        <v>9.9499999999999993</v>
      </c>
      <c r="D34" s="59" t="s">
        <v>71</v>
      </c>
    </row>
    <row r="35" spans="1:4" x14ac:dyDescent="0.25">
      <c r="A35" s="102" t="s">
        <v>45</v>
      </c>
      <c r="B35" s="178" t="s">
        <v>61</v>
      </c>
      <c r="C35" s="137">
        <f>(Гладкий!C35+3)/2</f>
        <v>9.9499999999999993</v>
      </c>
      <c r="D35" s="61" t="s">
        <v>71</v>
      </c>
    </row>
    <row r="36" spans="1:4" x14ac:dyDescent="0.25">
      <c r="A36" s="103" t="s">
        <v>46</v>
      </c>
      <c r="B36" s="179" t="s">
        <v>60</v>
      </c>
      <c r="C36" s="138">
        <f>(Гладкий!C36+3)/2</f>
        <v>9.9499999999999993</v>
      </c>
      <c r="D36" s="63" t="s">
        <v>71</v>
      </c>
    </row>
    <row r="37" spans="1:4" x14ac:dyDescent="0.25">
      <c r="A37" s="104" t="s">
        <v>47</v>
      </c>
      <c r="B37" s="180" t="s">
        <v>62</v>
      </c>
      <c r="C37" s="139">
        <f>(Гладкий!C37+3)/2</f>
        <v>9.9499999999999993</v>
      </c>
      <c r="D37" s="65" t="s">
        <v>71</v>
      </c>
    </row>
    <row r="38" spans="1:4" x14ac:dyDescent="0.25">
      <c r="A38" s="105" t="s">
        <v>48</v>
      </c>
      <c r="B38" s="181" t="s">
        <v>63</v>
      </c>
      <c r="C38" s="140">
        <f>(Гладкий!C38+3)/2</f>
        <v>9.9499999999999993</v>
      </c>
      <c r="D38" s="67" t="s">
        <v>71</v>
      </c>
    </row>
    <row r="39" spans="1:4" x14ac:dyDescent="0.25">
      <c r="A39" s="106" t="s">
        <v>49</v>
      </c>
      <c r="B39" s="182" t="s">
        <v>64</v>
      </c>
      <c r="C39" s="141">
        <f>(Гладкий!C39+3)/2</f>
        <v>9.9499999999999993</v>
      </c>
      <c r="D39" s="69" t="s">
        <v>71</v>
      </c>
    </row>
    <row r="40" spans="1:4" x14ac:dyDescent="0.25">
      <c r="A40" s="107" t="s">
        <v>50</v>
      </c>
      <c r="B40" s="183" t="s">
        <v>64</v>
      </c>
      <c r="C40" s="142">
        <f>(Гладкий!C40+3)/2</f>
        <v>9.9499999999999993</v>
      </c>
      <c r="D40" s="71" t="s">
        <v>71</v>
      </c>
    </row>
    <row r="41" spans="1:4" ht="19.5" thickBot="1" x14ac:dyDescent="0.3">
      <c r="A41" s="108" t="s">
        <v>51</v>
      </c>
      <c r="B41" s="184" t="s">
        <v>65</v>
      </c>
      <c r="C41" s="143">
        <f>(Гладкий!C41+3)/2</f>
        <v>9.9499999999999993</v>
      </c>
      <c r="D41" s="73" t="s">
        <v>71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83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(Гладкий!C6+2)/2</f>
        <v>9.9499999999999993</v>
      </c>
      <c r="D6" s="3" t="s">
        <v>71</v>
      </c>
    </row>
    <row r="7" spans="1:4" x14ac:dyDescent="0.25">
      <c r="A7" s="75" t="s">
        <v>13</v>
      </c>
      <c r="B7" s="151" t="s">
        <v>9</v>
      </c>
      <c r="C7" s="110">
        <f>(Гладкий!C7+2)/2</f>
        <v>9.9499999999999993</v>
      </c>
      <c r="D7" s="187" t="s">
        <v>71</v>
      </c>
    </row>
    <row r="8" spans="1:4" x14ac:dyDescent="0.25">
      <c r="A8" s="76" t="s">
        <v>14</v>
      </c>
      <c r="B8" s="152" t="s">
        <v>16</v>
      </c>
      <c r="C8" s="111">
        <f>(Гладкий!C8+2)/2</f>
        <v>9.9499999999999993</v>
      </c>
      <c r="D8" s="188" t="s">
        <v>71</v>
      </c>
    </row>
    <row r="9" spans="1:4" x14ac:dyDescent="0.25">
      <c r="A9" s="77" t="s">
        <v>15</v>
      </c>
      <c r="B9" s="153" t="s">
        <v>16</v>
      </c>
      <c r="C9" s="112">
        <f>(Гладкий!C9+2)/2</f>
        <v>9.9499999999999993</v>
      </c>
      <c r="D9" s="189" t="s">
        <v>71</v>
      </c>
    </row>
    <row r="10" spans="1:4" x14ac:dyDescent="0.25">
      <c r="A10" s="78" t="s">
        <v>12</v>
      </c>
      <c r="B10" s="154" t="s">
        <v>16</v>
      </c>
      <c r="C10" s="113">
        <f>(Гладкий!C10+2)/2</f>
        <v>9.9499999999999993</v>
      </c>
      <c r="D10" s="190" t="s">
        <v>71</v>
      </c>
    </row>
    <row r="11" spans="1:4" x14ac:dyDescent="0.25">
      <c r="A11" s="79" t="s">
        <v>17</v>
      </c>
      <c r="B11" s="155" t="s">
        <v>18</v>
      </c>
      <c r="C11" s="114">
        <f>(Гладкий!C11+2)/2</f>
        <v>9.9499999999999993</v>
      </c>
      <c r="D11" s="191" t="s">
        <v>71</v>
      </c>
    </row>
    <row r="12" spans="1:4" x14ac:dyDescent="0.25">
      <c r="A12" s="80" t="s">
        <v>19</v>
      </c>
      <c r="B12" s="156" t="s">
        <v>20</v>
      </c>
      <c r="C12" s="115">
        <f>(Гладкий!C12+2)/2</f>
        <v>9.9499999999999993</v>
      </c>
      <c r="D12" s="192" t="s">
        <v>71</v>
      </c>
    </row>
    <row r="13" spans="1:4" x14ac:dyDescent="0.25">
      <c r="A13" s="81" t="s">
        <v>21</v>
      </c>
      <c r="B13" s="157" t="s">
        <v>22</v>
      </c>
      <c r="C13" s="116">
        <f>(Гладкий!C13+2)/2</f>
        <v>9.9499999999999993</v>
      </c>
      <c r="D13" s="193" t="s">
        <v>71</v>
      </c>
    </row>
    <row r="14" spans="1:4" x14ac:dyDescent="0.25">
      <c r="A14" s="82" t="s">
        <v>23</v>
      </c>
      <c r="B14" s="158" t="s">
        <v>24</v>
      </c>
      <c r="C14" s="117">
        <f>(Гладкий!C14+2)/2</f>
        <v>9.9499999999999993</v>
      </c>
      <c r="D14" s="194" t="s">
        <v>71</v>
      </c>
    </row>
    <row r="15" spans="1:4" x14ac:dyDescent="0.25">
      <c r="A15" s="83" t="s">
        <v>25</v>
      </c>
      <c r="B15" s="159" t="s">
        <v>26</v>
      </c>
      <c r="C15" s="118">
        <f>(Гладкий!C15+2)/2</f>
        <v>9.9499999999999993</v>
      </c>
      <c r="D15" s="195" t="s">
        <v>71</v>
      </c>
    </row>
    <row r="16" spans="1:4" x14ac:dyDescent="0.25">
      <c r="A16" s="84" t="s">
        <v>7</v>
      </c>
      <c r="B16" s="160" t="s">
        <v>8</v>
      </c>
      <c r="C16" s="119">
        <f>(Гладкий!C16+2)/2</f>
        <v>6.95</v>
      </c>
      <c r="D16" s="25" t="s">
        <v>71</v>
      </c>
    </row>
    <row r="17" spans="1:4" x14ac:dyDescent="0.25">
      <c r="A17" s="85" t="s">
        <v>27</v>
      </c>
      <c r="B17" s="161" t="s">
        <v>28</v>
      </c>
      <c r="C17" s="120">
        <f>(Гладкий!C17+2)/2</f>
        <v>6.95</v>
      </c>
      <c r="D17" s="27" t="s">
        <v>71</v>
      </c>
    </row>
    <row r="18" spans="1:4" x14ac:dyDescent="0.25">
      <c r="A18" s="86" t="s">
        <v>29</v>
      </c>
      <c r="B18" s="162" t="s">
        <v>30</v>
      </c>
      <c r="C18" s="121">
        <f>(Гладкий!C18+2)/2</f>
        <v>9.4499999999999993</v>
      </c>
      <c r="D18" s="29" t="s">
        <v>71</v>
      </c>
    </row>
    <row r="19" spans="1:4" x14ac:dyDescent="0.25">
      <c r="A19" s="87" t="s">
        <v>31</v>
      </c>
      <c r="B19" s="163" t="s">
        <v>32</v>
      </c>
      <c r="C19" s="122">
        <f>(Гладкий!C19+2)/2</f>
        <v>9.4499999999999993</v>
      </c>
      <c r="D19" s="31" t="s">
        <v>71</v>
      </c>
    </row>
    <row r="20" spans="1:4" x14ac:dyDescent="0.25">
      <c r="A20" s="88" t="s">
        <v>10</v>
      </c>
      <c r="B20" s="164" t="s">
        <v>32</v>
      </c>
      <c r="C20" s="123">
        <f>(Гладкий!C20+2)/2</f>
        <v>9.4499999999999993</v>
      </c>
      <c r="D20" s="33" t="s">
        <v>71</v>
      </c>
    </row>
    <row r="21" spans="1:4" x14ac:dyDescent="0.25">
      <c r="A21" s="89" t="s">
        <v>33</v>
      </c>
      <c r="B21" s="165" t="s">
        <v>52</v>
      </c>
      <c r="C21" s="124">
        <f>(Гладкий!C21+2)/2</f>
        <v>9.4499999999999993</v>
      </c>
      <c r="D21" s="35" t="s">
        <v>71</v>
      </c>
    </row>
    <row r="22" spans="1:4" x14ac:dyDescent="0.25">
      <c r="A22" s="90" t="s">
        <v>11</v>
      </c>
      <c r="B22" s="166" t="s">
        <v>52</v>
      </c>
      <c r="C22" s="125">
        <f>(Гладкий!C22+2)/2</f>
        <v>9.4499999999999993</v>
      </c>
      <c r="D22" s="37" t="s">
        <v>71</v>
      </c>
    </row>
    <row r="23" spans="1:4" x14ac:dyDescent="0.25">
      <c r="A23" s="186" t="s">
        <v>69</v>
      </c>
      <c r="B23" s="147" t="s">
        <v>70</v>
      </c>
      <c r="C23" s="148">
        <f>(Гладкий!C23+2)/2</f>
        <v>9.4499999999999993</v>
      </c>
      <c r="D23" s="149" t="s">
        <v>71</v>
      </c>
    </row>
    <row r="24" spans="1:4" x14ac:dyDescent="0.25">
      <c r="A24" s="91" t="s">
        <v>34</v>
      </c>
      <c r="B24" s="167" t="s">
        <v>66</v>
      </c>
      <c r="C24" s="126">
        <f>(Гладкий!C24+2)/2</f>
        <v>9.4499999999999993</v>
      </c>
      <c r="D24" s="39" t="s">
        <v>71</v>
      </c>
    </row>
    <row r="25" spans="1:4" x14ac:dyDescent="0.25">
      <c r="A25" s="92" t="s">
        <v>35</v>
      </c>
      <c r="B25" s="168" t="s">
        <v>53</v>
      </c>
      <c r="C25" s="127">
        <f>(Гладкий!C25+2)/2</f>
        <v>9.4499999999999993</v>
      </c>
      <c r="D25" s="41" t="s">
        <v>71</v>
      </c>
    </row>
    <row r="26" spans="1:4" x14ac:dyDescent="0.25">
      <c r="A26" s="93" t="s">
        <v>36</v>
      </c>
      <c r="B26" s="169" t="s">
        <v>54</v>
      </c>
      <c r="C26" s="128">
        <f>(Гладкий!C26+2)/2</f>
        <v>9.4499999999999993</v>
      </c>
      <c r="D26" s="43" t="s">
        <v>71</v>
      </c>
    </row>
    <row r="27" spans="1:4" x14ac:dyDescent="0.25">
      <c r="A27" s="94" t="s">
        <v>37</v>
      </c>
      <c r="B27" s="170" t="s">
        <v>55</v>
      </c>
      <c r="C27" s="129">
        <f>(Гладкий!C27+2)/2</f>
        <v>9.4499999999999993</v>
      </c>
      <c r="D27" s="45" t="s">
        <v>71</v>
      </c>
    </row>
    <row r="28" spans="1:4" x14ac:dyDescent="0.25">
      <c r="A28" s="95" t="s">
        <v>38</v>
      </c>
      <c r="B28" s="171" t="s">
        <v>20</v>
      </c>
      <c r="C28" s="130">
        <f>(Гладкий!C28+2)/2</f>
        <v>9.4499999999999993</v>
      </c>
      <c r="D28" s="47" t="s">
        <v>71</v>
      </c>
    </row>
    <row r="29" spans="1:4" x14ac:dyDescent="0.25">
      <c r="A29" s="96" t="s">
        <v>39</v>
      </c>
      <c r="B29" s="172" t="s">
        <v>20</v>
      </c>
      <c r="C29" s="131">
        <f>(Гладкий!C29+2)/2</f>
        <v>9.4499999999999993</v>
      </c>
      <c r="D29" s="49" t="s">
        <v>71</v>
      </c>
    </row>
    <row r="30" spans="1:4" x14ac:dyDescent="0.25">
      <c r="A30" s="97" t="s">
        <v>43</v>
      </c>
      <c r="B30" s="173" t="s">
        <v>56</v>
      </c>
      <c r="C30" s="132">
        <f>(Гладкий!C30+2)/2</f>
        <v>9.4499999999999993</v>
      </c>
      <c r="D30" s="51" t="s">
        <v>71</v>
      </c>
    </row>
    <row r="31" spans="1:4" x14ac:dyDescent="0.25">
      <c r="A31" s="98" t="s">
        <v>40</v>
      </c>
      <c r="B31" s="174" t="s">
        <v>57</v>
      </c>
      <c r="C31" s="133">
        <f>(Гладкий!C31+2)/2</f>
        <v>9.4499999999999993</v>
      </c>
      <c r="D31" s="53" t="s">
        <v>71</v>
      </c>
    </row>
    <row r="32" spans="1:4" x14ac:dyDescent="0.25">
      <c r="A32" s="99" t="s">
        <v>41</v>
      </c>
      <c r="B32" s="175" t="s">
        <v>58</v>
      </c>
      <c r="C32" s="134">
        <f>(Гладкий!C32+2)/2</f>
        <v>9.4499999999999993</v>
      </c>
      <c r="D32" s="55" t="s">
        <v>71</v>
      </c>
    </row>
    <row r="33" spans="1:4" x14ac:dyDescent="0.25">
      <c r="A33" s="100" t="s">
        <v>42</v>
      </c>
      <c r="B33" s="176" t="s">
        <v>59</v>
      </c>
      <c r="C33" s="135">
        <f>(Гладкий!C33+2)/2</f>
        <v>9.4499999999999993</v>
      </c>
      <c r="D33" s="57" t="s">
        <v>71</v>
      </c>
    </row>
    <row r="34" spans="1:4" x14ac:dyDescent="0.25">
      <c r="A34" s="101" t="s">
        <v>44</v>
      </c>
      <c r="B34" s="177" t="s">
        <v>58</v>
      </c>
      <c r="C34" s="136">
        <f>(Гладкий!C34+2)/2</f>
        <v>9.4499999999999993</v>
      </c>
      <c r="D34" s="59" t="s">
        <v>71</v>
      </c>
    </row>
    <row r="35" spans="1:4" x14ac:dyDescent="0.25">
      <c r="A35" s="102" t="s">
        <v>45</v>
      </c>
      <c r="B35" s="178" t="s">
        <v>61</v>
      </c>
      <c r="C35" s="137">
        <f>(Гладкий!C35+2)/2</f>
        <v>9.4499999999999993</v>
      </c>
      <c r="D35" s="61" t="s">
        <v>71</v>
      </c>
    </row>
    <row r="36" spans="1:4" x14ac:dyDescent="0.25">
      <c r="A36" s="103" t="s">
        <v>46</v>
      </c>
      <c r="B36" s="179" t="s">
        <v>60</v>
      </c>
      <c r="C36" s="138">
        <f>(Гладкий!C36+2)/2</f>
        <v>9.4499999999999993</v>
      </c>
      <c r="D36" s="63" t="s">
        <v>71</v>
      </c>
    </row>
    <row r="37" spans="1:4" x14ac:dyDescent="0.25">
      <c r="A37" s="104" t="s">
        <v>47</v>
      </c>
      <c r="B37" s="180" t="s">
        <v>62</v>
      </c>
      <c r="C37" s="139">
        <f>(Гладкий!C37+2)/2</f>
        <v>9.4499999999999993</v>
      </c>
      <c r="D37" s="65" t="s">
        <v>71</v>
      </c>
    </row>
    <row r="38" spans="1:4" x14ac:dyDescent="0.25">
      <c r="A38" s="105" t="s">
        <v>48</v>
      </c>
      <c r="B38" s="181" t="s">
        <v>63</v>
      </c>
      <c r="C38" s="140">
        <f>(Гладкий!C38+2)/2</f>
        <v>9.4499999999999993</v>
      </c>
      <c r="D38" s="67" t="s">
        <v>71</v>
      </c>
    </row>
    <row r="39" spans="1:4" x14ac:dyDescent="0.25">
      <c r="A39" s="106" t="s">
        <v>49</v>
      </c>
      <c r="B39" s="182" t="s">
        <v>64</v>
      </c>
      <c r="C39" s="141">
        <f>(Гладкий!C39+2)/2</f>
        <v>9.4499999999999993</v>
      </c>
      <c r="D39" s="69" t="s">
        <v>71</v>
      </c>
    </row>
    <row r="40" spans="1:4" x14ac:dyDescent="0.25">
      <c r="A40" s="107" t="s">
        <v>50</v>
      </c>
      <c r="B40" s="183" t="s">
        <v>64</v>
      </c>
      <c r="C40" s="142">
        <f>(Гладкий!C40+2)/2</f>
        <v>9.4499999999999993</v>
      </c>
      <c r="D40" s="71" t="s">
        <v>71</v>
      </c>
    </row>
    <row r="41" spans="1:4" ht="19.5" thickBot="1" x14ac:dyDescent="0.3">
      <c r="A41" s="108" t="s">
        <v>51</v>
      </c>
      <c r="B41" s="184" t="s">
        <v>65</v>
      </c>
      <c r="C41" s="143">
        <f>(Гладкий!C41+2)/2</f>
        <v>9.4499999999999993</v>
      </c>
      <c r="D41" s="73" t="s">
        <v>71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84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Гладкий!C6+1.2</f>
        <v>19.099999999999998</v>
      </c>
      <c r="D6" s="3">
        <f>C6*1.36</f>
        <v>25.975999999999999</v>
      </c>
    </row>
    <row r="7" spans="1:4" x14ac:dyDescent="0.25">
      <c r="A7" s="75" t="s">
        <v>13</v>
      </c>
      <c r="B7" s="151" t="s">
        <v>9</v>
      </c>
      <c r="C7" s="110">
        <f>Гладкий!C7+1.2</f>
        <v>19.099999999999998</v>
      </c>
      <c r="D7" s="187">
        <f t="shared" ref="D7:D41" si="0">C7*1.36</f>
        <v>25.975999999999999</v>
      </c>
    </row>
    <row r="8" spans="1:4" x14ac:dyDescent="0.25">
      <c r="A8" s="76" t="s">
        <v>14</v>
      </c>
      <c r="B8" s="152" t="s">
        <v>16</v>
      </c>
      <c r="C8" s="111">
        <f>Гладкий!C8+1.2</f>
        <v>19.099999999999998</v>
      </c>
      <c r="D8" s="188">
        <f t="shared" si="0"/>
        <v>25.975999999999999</v>
      </c>
    </row>
    <row r="9" spans="1:4" x14ac:dyDescent="0.25">
      <c r="A9" s="77" t="s">
        <v>15</v>
      </c>
      <c r="B9" s="153" t="s">
        <v>16</v>
      </c>
      <c r="C9" s="112">
        <f>Гладкий!C9+1.2</f>
        <v>19.099999999999998</v>
      </c>
      <c r="D9" s="189">
        <f t="shared" si="0"/>
        <v>25.975999999999999</v>
      </c>
    </row>
    <row r="10" spans="1:4" x14ac:dyDescent="0.25">
      <c r="A10" s="78" t="s">
        <v>12</v>
      </c>
      <c r="B10" s="154" t="s">
        <v>16</v>
      </c>
      <c r="C10" s="113">
        <f>Гладкий!C10+1.2</f>
        <v>19.099999999999998</v>
      </c>
      <c r="D10" s="190">
        <f t="shared" si="0"/>
        <v>25.975999999999999</v>
      </c>
    </row>
    <row r="11" spans="1:4" x14ac:dyDescent="0.25">
      <c r="A11" s="79" t="s">
        <v>17</v>
      </c>
      <c r="B11" s="155" t="s">
        <v>18</v>
      </c>
      <c r="C11" s="114">
        <f>Гладкий!C11+1.2</f>
        <v>19.099999999999998</v>
      </c>
      <c r="D11" s="191">
        <f t="shared" si="0"/>
        <v>25.975999999999999</v>
      </c>
    </row>
    <row r="12" spans="1:4" x14ac:dyDescent="0.25">
      <c r="A12" s="80" t="s">
        <v>19</v>
      </c>
      <c r="B12" s="156" t="s">
        <v>20</v>
      </c>
      <c r="C12" s="115">
        <f>Гладкий!C12+1.2</f>
        <v>19.099999999999998</v>
      </c>
      <c r="D12" s="192">
        <f t="shared" si="0"/>
        <v>25.975999999999999</v>
      </c>
    </row>
    <row r="13" spans="1:4" x14ac:dyDescent="0.25">
      <c r="A13" s="81" t="s">
        <v>21</v>
      </c>
      <c r="B13" s="157" t="s">
        <v>22</v>
      </c>
      <c r="C13" s="116">
        <f>Гладкий!C13+1.2</f>
        <v>19.099999999999998</v>
      </c>
      <c r="D13" s="193">
        <f t="shared" si="0"/>
        <v>25.975999999999999</v>
      </c>
    </row>
    <row r="14" spans="1:4" x14ac:dyDescent="0.25">
      <c r="A14" s="82" t="s">
        <v>23</v>
      </c>
      <c r="B14" s="158" t="s">
        <v>24</v>
      </c>
      <c r="C14" s="117">
        <f>Гладкий!C14+1.2</f>
        <v>19.099999999999998</v>
      </c>
      <c r="D14" s="194">
        <f t="shared" si="0"/>
        <v>25.975999999999999</v>
      </c>
    </row>
    <row r="15" spans="1:4" x14ac:dyDescent="0.25">
      <c r="A15" s="83" t="s">
        <v>25</v>
      </c>
      <c r="B15" s="159" t="s">
        <v>26</v>
      </c>
      <c r="C15" s="118">
        <f>Гладкий!C15+1.2</f>
        <v>19.099999999999998</v>
      </c>
      <c r="D15" s="195">
        <f t="shared" si="0"/>
        <v>25.975999999999999</v>
      </c>
    </row>
    <row r="16" spans="1:4" x14ac:dyDescent="0.25">
      <c r="A16" s="84" t="s">
        <v>7</v>
      </c>
      <c r="B16" s="160" t="s">
        <v>8</v>
      </c>
      <c r="C16" s="119">
        <f>Гладкий!C16+1.2</f>
        <v>13.1</v>
      </c>
      <c r="D16" s="25">
        <f t="shared" si="0"/>
        <v>17.816000000000003</v>
      </c>
    </row>
    <row r="17" spans="1:4" x14ac:dyDescent="0.25">
      <c r="A17" s="85" t="s">
        <v>27</v>
      </c>
      <c r="B17" s="161" t="s">
        <v>28</v>
      </c>
      <c r="C17" s="120">
        <f>Гладкий!C17+1.2</f>
        <v>13.1</v>
      </c>
      <c r="D17" s="27">
        <f t="shared" si="0"/>
        <v>17.816000000000003</v>
      </c>
    </row>
    <row r="18" spans="1:4" x14ac:dyDescent="0.25">
      <c r="A18" s="86" t="s">
        <v>29</v>
      </c>
      <c r="B18" s="162" t="s">
        <v>30</v>
      </c>
      <c r="C18" s="121">
        <f>Гладкий!C18+1.2</f>
        <v>18.099999999999998</v>
      </c>
      <c r="D18" s="29">
        <f t="shared" si="0"/>
        <v>24.616</v>
      </c>
    </row>
    <row r="19" spans="1:4" x14ac:dyDescent="0.25">
      <c r="A19" s="87" t="s">
        <v>31</v>
      </c>
      <c r="B19" s="163" t="s">
        <v>32</v>
      </c>
      <c r="C19" s="122">
        <f>Гладкий!C19+1.2</f>
        <v>18.099999999999998</v>
      </c>
      <c r="D19" s="31">
        <f t="shared" si="0"/>
        <v>24.616</v>
      </c>
    </row>
    <row r="20" spans="1:4" x14ac:dyDescent="0.25">
      <c r="A20" s="88" t="s">
        <v>10</v>
      </c>
      <c r="B20" s="164" t="s">
        <v>32</v>
      </c>
      <c r="C20" s="123">
        <f>Гладкий!C20+1.2</f>
        <v>18.099999999999998</v>
      </c>
      <c r="D20" s="33">
        <f t="shared" si="0"/>
        <v>24.616</v>
      </c>
    </row>
    <row r="21" spans="1:4" x14ac:dyDescent="0.25">
      <c r="A21" s="89" t="s">
        <v>33</v>
      </c>
      <c r="B21" s="165" t="s">
        <v>52</v>
      </c>
      <c r="C21" s="124">
        <f>Гладкий!C21+1.2</f>
        <v>18.099999999999998</v>
      </c>
      <c r="D21" s="35">
        <f t="shared" si="0"/>
        <v>24.616</v>
      </c>
    </row>
    <row r="22" spans="1:4" x14ac:dyDescent="0.25">
      <c r="A22" s="90" t="s">
        <v>11</v>
      </c>
      <c r="B22" s="166" t="s">
        <v>52</v>
      </c>
      <c r="C22" s="125">
        <f>Гладкий!C22+1.2</f>
        <v>18.099999999999998</v>
      </c>
      <c r="D22" s="37">
        <f t="shared" si="0"/>
        <v>24.616</v>
      </c>
    </row>
    <row r="23" spans="1:4" x14ac:dyDescent="0.25">
      <c r="A23" s="186" t="s">
        <v>69</v>
      </c>
      <c r="B23" s="147" t="s">
        <v>70</v>
      </c>
      <c r="C23" s="148">
        <f>Гладкий!C23+1.2</f>
        <v>18.099999999999998</v>
      </c>
      <c r="D23" s="149">
        <f t="shared" si="0"/>
        <v>24.616</v>
      </c>
    </row>
    <row r="24" spans="1:4" x14ac:dyDescent="0.25">
      <c r="A24" s="91" t="s">
        <v>34</v>
      </c>
      <c r="B24" s="167" t="s">
        <v>66</v>
      </c>
      <c r="C24" s="126">
        <f>Гладкий!C24+1.2</f>
        <v>18.099999999999998</v>
      </c>
      <c r="D24" s="39">
        <f t="shared" si="0"/>
        <v>24.616</v>
      </c>
    </row>
    <row r="25" spans="1:4" x14ac:dyDescent="0.25">
      <c r="A25" s="92" t="s">
        <v>35</v>
      </c>
      <c r="B25" s="168" t="s">
        <v>53</v>
      </c>
      <c r="C25" s="127">
        <f>Гладкий!C25+1.2</f>
        <v>18.099999999999998</v>
      </c>
      <c r="D25" s="41">
        <f t="shared" si="0"/>
        <v>24.616</v>
      </c>
    </row>
    <row r="26" spans="1:4" x14ac:dyDescent="0.25">
      <c r="A26" s="93" t="s">
        <v>36</v>
      </c>
      <c r="B26" s="169" t="s">
        <v>54</v>
      </c>
      <c r="C26" s="128">
        <f>Гладкий!C26+1.2</f>
        <v>18.099999999999998</v>
      </c>
      <c r="D26" s="43">
        <f t="shared" si="0"/>
        <v>24.616</v>
      </c>
    </row>
    <row r="27" spans="1:4" x14ac:dyDescent="0.25">
      <c r="A27" s="94" t="s">
        <v>37</v>
      </c>
      <c r="B27" s="170" t="s">
        <v>55</v>
      </c>
      <c r="C27" s="129">
        <f>Гладкий!C27+1.2</f>
        <v>18.099999999999998</v>
      </c>
      <c r="D27" s="45">
        <f t="shared" si="0"/>
        <v>24.616</v>
      </c>
    </row>
    <row r="28" spans="1:4" x14ac:dyDescent="0.25">
      <c r="A28" s="95" t="s">
        <v>38</v>
      </c>
      <c r="B28" s="171" t="s">
        <v>20</v>
      </c>
      <c r="C28" s="130">
        <f>Гладкий!C28+1.2</f>
        <v>18.099999999999998</v>
      </c>
      <c r="D28" s="47">
        <f t="shared" si="0"/>
        <v>24.616</v>
      </c>
    </row>
    <row r="29" spans="1:4" x14ac:dyDescent="0.25">
      <c r="A29" s="96" t="s">
        <v>39</v>
      </c>
      <c r="B29" s="172" t="s">
        <v>20</v>
      </c>
      <c r="C29" s="131">
        <f>Гладкий!C29+1.2</f>
        <v>18.099999999999998</v>
      </c>
      <c r="D29" s="49">
        <f t="shared" si="0"/>
        <v>24.616</v>
      </c>
    </row>
    <row r="30" spans="1:4" x14ac:dyDescent="0.25">
      <c r="A30" s="97" t="s">
        <v>43</v>
      </c>
      <c r="B30" s="173" t="s">
        <v>56</v>
      </c>
      <c r="C30" s="132">
        <f>Гладкий!C30+1.2</f>
        <v>18.099999999999998</v>
      </c>
      <c r="D30" s="51">
        <f t="shared" si="0"/>
        <v>24.616</v>
      </c>
    </row>
    <row r="31" spans="1:4" x14ac:dyDescent="0.25">
      <c r="A31" s="98" t="s">
        <v>40</v>
      </c>
      <c r="B31" s="174" t="s">
        <v>57</v>
      </c>
      <c r="C31" s="133">
        <f>Гладкий!C31+1.2</f>
        <v>18.099999999999998</v>
      </c>
      <c r="D31" s="53">
        <f t="shared" si="0"/>
        <v>24.616</v>
      </c>
    </row>
    <row r="32" spans="1:4" x14ac:dyDescent="0.25">
      <c r="A32" s="99" t="s">
        <v>41</v>
      </c>
      <c r="B32" s="175" t="s">
        <v>58</v>
      </c>
      <c r="C32" s="134">
        <f>Гладкий!C32+1.2</f>
        <v>18.099999999999998</v>
      </c>
      <c r="D32" s="55">
        <f t="shared" si="0"/>
        <v>24.616</v>
      </c>
    </row>
    <row r="33" spans="1:4" x14ac:dyDescent="0.25">
      <c r="A33" s="100" t="s">
        <v>42</v>
      </c>
      <c r="B33" s="176" t="s">
        <v>59</v>
      </c>
      <c r="C33" s="135">
        <f>Гладкий!C33+1.2</f>
        <v>18.099999999999998</v>
      </c>
      <c r="D33" s="57">
        <f t="shared" si="0"/>
        <v>24.616</v>
      </c>
    </row>
    <row r="34" spans="1:4" x14ac:dyDescent="0.25">
      <c r="A34" s="101" t="s">
        <v>44</v>
      </c>
      <c r="B34" s="177" t="s">
        <v>58</v>
      </c>
      <c r="C34" s="136">
        <f>Гладкий!C34+1.2</f>
        <v>18.099999999999998</v>
      </c>
      <c r="D34" s="59">
        <f t="shared" si="0"/>
        <v>24.616</v>
      </c>
    </row>
    <row r="35" spans="1:4" x14ac:dyDescent="0.25">
      <c r="A35" s="102" t="s">
        <v>45</v>
      </c>
      <c r="B35" s="178" t="s">
        <v>61</v>
      </c>
      <c r="C35" s="137">
        <f>Гладкий!C35+1.2</f>
        <v>18.099999999999998</v>
      </c>
      <c r="D35" s="61">
        <f t="shared" si="0"/>
        <v>24.616</v>
      </c>
    </row>
    <row r="36" spans="1:4" x14ac:dyDescent="0.25">
      <c r="A36" s="103" t="s">
        <v>46</v>
      </c>
      <c r="B36" s="179" t="s">
        <v>60</v>
      </c>
      <c r="C36" s="138">
        <f>Гладкий!C36+1.2</f>
        <v>18.099999999999998</v>
      </c>
      <c r="D36" s="63">
        <f t="shared" si="0"/>
        <v>24.616</v>
      </c>
    </row>
    <row r="37" spans="1:4" x14ac:dyDescent="0.25">
      <c r="A37" s="104" t="s">
        <v>47</v>
      </c>
      <c r="B37" s="180" t="s">
        <v>62</v>
      </c>
      <c r="C37" s="139">
        <f>Гладкий!C37+1.2</f>
        <v>18.099999999999998</v>
      </c>
      <c r="D37" s="65">
        <f t="shared" si="0"/>
        <v>24.616</v>
      </c>
    </row>
    <row r="38" spans="1:4" x14ac:dyDescent="0.25">
      <c r="A38" s="105" t="s">
        <v>48</v>
      </c>
      <c r="B38" s="181" t="s">
        <v>63</v>
      </c>
      <c r="C38" s="140">
        <f>Гладкий!C38+1.2</f>
        <v>18.099999999999998</v>
      </c>
      <c r="D38" s="67">
        <f t="shared" si="0"/>
        <v>24.616</v>
      </c>
    </row>
    <row r="39" spans="1:4" x14ac:dyDescent="0.25">
      <c r="A39" s="106" t="s">
        <v>49</v>
      </c>
      <c r="B39" s="182" t="s">
        <v>64</v>
      </c>
      <c r="C39" s="141">
        <f>Гладкий!C39+1.2</f>
        <v>18.099999999999998</v>
      </c>
      <c r="D39" s="69">
        <f t="shared" si="0"/>
        <v>24.616</v>
      </c>
    </row>
    <row r="40" spans="1:4" x14ac:dyDescent="0.25">
      <c r="A40" s="107" t="s">
        <v>50</v>
      </c>
      <c r="B40" s="183" t="s">
        <v>64</v>
      </c>
      <c r="C40" s="142">
        <f>Гладкий!C40+1.2</f>
        <v>18.099999999999998</v>
      </c>
      <c r="D40" s="71">
        <f t="shared" si="0"/>
        <v>24.616</v>
      </c>
    </row>
    <row r="41" spans="1:4" ht="19.5" thickBot="1" x14ac:dyDescent="0.3">
      <c r="A41" s="108" t="s">
        <v>51</v>
      </c>
      <c r="B41" s="184" t="s">
        <v>65</v>
      </c>
      <c r="C41" s="143">
        <f>Гладкий!C41+1.2</f>
        <v>18.099999999999998</v>
      </c>
      <c r="D41" s="73">
        <f t="shared" si="0"/>
        <v>24.616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85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Гладкий!C6+2.5</f>
        <v>20.399999999999999</v>
      </c>
      <c r="D6" s="3">
        <f>C6*1.36</f>
        <v>27.744</v>
      </c>
    </row>
    <row r="7" spans="1:4" x14ac:dyDescent="0.25">
      <c r="A7" s="75" t="s">
        <v>13</v>
      </c>
      <c r="B7" s="151" t="s">
        <v>9</v>
      </c>
      <c r="C7" s="110">
        <f>Гладкий!C7+2.5</f>
        <v>20.399999999999999</v>
      </c>
      <c r="D7" s="187">
        <f t="shared" ref="D7:D41" si="0">C7*1.36</f>
        <v>27.744</v>
      </c>
    </row>
    <row r="8" spans="1:4" x14ac:dyDescent="0.25">
      <c r="A8" s="76" t="s">
        <v>14</v>
      </c>
      <c r="B8" s="152" t="s">
        <v>16</v>
      </c>
      <c r="C8" s="111">
        <f>Гладкий!C8+2.5</f>
        <v>20.399999999999999</v>
      </c>
      <c r="D8" s="188">
        <f t="shared" si="0"/>
        <v>27.744</v>
      </c>
    </row>
    <row r="9" spans="1:4" x14ac:dyDescent="0.25">
      <c r="A9" s="77" t="s">
        <v>15</v>
      </c>
      <c r="B9" s="153" t="s">
        <v>16</v>
      </c>
      <c r="C9" s="112">
        <f>Гладкий!C9+2.5</f>
        <v>20.399999999999999</v>
      </c>
      <c r="D9" s="189">
        <f t="shared" si="0"/>
        <v>27.744</v>
      </c>
    </row>
    <row r="10" spans="1:4" x14ac:dyDescent="0.25">
      <c r="A10" s="78" t="s">
        <v>12</v>
      </c>
      <c r="B10" s="154" t="s">
        <v>16</v>
      </c>
      <c r="C10" s="113">
        <f>Гладкий!C10+2.5</f>
        <v>20.399999999999999</v>
      </c>
      <c r="D10" s="190">
        <f t="shared" si="0"/>
        <v>27.744</v>
      </c>
    </row>
    <row r="11" spans="1:4" x14ac:dyDescent="0.25">
      <c r="A11" s="79" t="s">
        <v>17</v>
      </c>
      <c r="B11" s="155" t="s">
        <v>18</v>
      </c>
      <c r="C11" s="114">
        <f>Гладкий!C11+2.5</f>
        <v>20.399999999999999</v>
      </c>
      <c r="D11" s="191">
        <f t="shared" si="0"/>
        <v>27.744</v>
      </c>
    </row>
    <row r="12" spans="1:4" x14ac:dyDescent="0.25">
      <c r="A12" s="80" t="s">
        <v>19</v>
      </c>
      <c r="B12" s="156" t="s">
        <v>20</v>
      </c>
      <c r="C12" s="115">
        <f>Гладкий!C12+2.5</f>
        <v>20.399999999999999</v>
      </c>
      <c r="D12" s="192">
        <f t="shared" si="0"/>
        <v>27.744</v>
      </c>
    </row>
    <row r="13" spans="1:4" x14ac:dyDescent="0.25">
      <c r="A13" s="81" t="s">
        <v>21</v>
      </c>
      <c r="B13" s="157" t="s">
        <v>22</v>
      </c>
      <c r="C13" s="116">
        <f>Гладкий!C13+2.5</f>
        <v>20.399999999999999</v>
      </c>
      <c r="D13" s="193">
        <f t="shared" si="0"/>
        <v>27.744</v>
      </c>
    </row>
    <row r="14" spans="1:4" x14ac:dyDescent="0.25">
      <c r="A14" s="82" t="s">
        <v>23</v>
      </c>
      <c r="B14" s="158" t="s">
        <v>24</v>
      </c>
      <c r="C14" s="117">
        <f>Гладкий!C14+2.5</f>
        <v>20.399999999999999</v>
      </c>
      <c r="D14" s="194">
        <f t="shared" si="0"/>
        <v>27.744</v>
      </c>
    </row>
    <row r="15" spans="1:4" x14ac:dyDescent="0.25">
      <c r="A15" s="83" t="s">
        <v>25</v>
      </c>
      <c r="B15" s="159" t="s">
        <v>26</v>
      </c>
      <c r="C15" s="118">
        <f>Гладкий!C15+2.5</f>
        <v>20.399999999999999</v>
      </c>
      <c r="D15" s="195">
        <f t="shared" si="0"/>
        <v>27.744</v>
      </c>
    </row>
    <row r="16" spans="1:4" x14ac:dyDescent="0.25">
      <c r="A16" s="84" t="s">
        <v>7</v>
      </c>
      <c r="B16" s="160" t="s">
        <v>8</v>
      </c>
      <c r="C16" s="119">
        <f>Гладкий!C16+2.5</f>
        <v>14.4</v>
      </c>
      <c r="D16" s="25">
        <f t="shared" si="0"/>
        <v>19.584000000000003</v>
      </c>
    </row>
    <row r="17" spans="1:4" x14ac:dyDescent="0.25">
      <c r="A17" s="85" t="s">
        <v>27</v>
      </c>
      <c r="B17" s="161" t="s">
        <v>28</v>
      </c>
      <c r="C17" s="120">
        <f>Гладкий!C17+2.5</f>
        <v>14.4</v>
      </c>
      <c r="D17" s="27">
        <f t="shared" si="0"/>
        <v>19.584000000000003</v>
      </c>
    </row>
    <row r="18" spans="1:4" x14ac:dyDescent="0.25">
      <c r="A18" s="86" t="s">
        <v>29</v>
      </c>
      <c r="B18" s="162" t="s">
        <v>30</v>
      </c>
      <c r="C18" s="121">
        <f>Гладкий!C18+2.5</f>
        <v>19.399999999999999</v>
      </c>
      <c r="D18" s="29">
        <f t="shared" si="0"/>
        <v>26.384</v>
      </c>
    </row>
    <row r="19" spans="1:4" x14ac:dyDescent="0.25">
      <c r="A19" s="87" t="s">
        <v>31</v>
      </c>
      <c r="B19" s="163" t="s">
        <v>32</v>
      </c>
      <c r="C19" s="122">
        <f>Гладкий!C19+2.5</f>
        <v>19.399999999999999</v>
      </c>
      <c r="D19" s="31">
        <f t="shared" si="0"/>
        <v>26.384</v>
      </c>
    </row>
    <row r="20" spans="1:4" x14ac:dyDescent="0.25">
      <c r="A20" s="88" t="s">
        <v>10</v>
      </c>
      <c r="B20" s="164" t="s">
        <v>32</v>
      </c>
      <c r="C20" s="123">
        <f>Гладкий!C20+2.5</f>
        <v>19.399999999999999</v>
      </c>
      <c r="D20" s="33">
        <f t="shared" si="0"/>
        <v>26.384</v>
      </c>
    </row>
    <row r="21" spans="1:4" x14ac:dyDescent="0.25">
      <c r="A21" s="89" t="s">
        <v>33</v>
      </c>
      <c r="B21" s="165" t="s">
        <v>52</v>
      </c>
      <c r="C21" s="124">
        <f>Гладкий!C21+2.5</f>
        <v>19.399999999999999</v>
      </c>
      <c r="D21" s="35">
        <f t="shared" si="0"/>
        <v>26.384</v>
      </c>
    </row>
    <row r="22" spans="1:4" x14ac:dyDescent="0.25">
      <c r="A22" s="90" t="s">
        <v>11</v>
      </c>
      <c r="B22" s="166" t="s">
        <v>52</v>
      </c>
      <c r="C22" s="125">
        <f>Гладкий!C22+2.5</f>
        <v>19.399999999999999</v>
      </c>
      <c r="D22" s="37">
        <f t="shared" si="0"/>
        <v>26.384</v>
      </c>
    </row>
    <row r="23" spans="1:4" x14ac:dyDescent="0.25">
      <c r="A23" s="186" t="s">
        <v>69</v>
      </c>
      <c r="B23" s="147" t="s">
        <v>70</v>
      </c>
      <c r="C23" s="148">
        <f>Гладкий!C23+2.5</f>
        <v>19.399999999999999</v>
      </c>
      <c r="D23" s="149">
        <f t="shared" si="0"/>
        <v>26.384</v>
      </c>
    </row>
    <row r="24" spans="1:4" x14ac:dyDescent="0.25">
      <c r="A24" s="91" t="s">
        <v>34</v>
      </c>
      <c r="B24" s="167" t="s">
        <v>66</v>
      </c>
      <c r="C24" s="126">
        <f>Гладкий!C24+2.5</f>
        <v>19.399999999999999</v>
      </c>
      <c r="D24" s="39">
        <f t="shared" si="0"/>
        <v>26.384</v>
      </c>
    </row>
    <row r="25" spans="1:4" x14ac:dyDescent="0.25">
      <c r="A25" s="92" t="s">
        <v>35</v>
      </c>
      <c r="B25" s="168" t="s">
        <v>53</v>
      </c>
      <c r="C25" s="127">
        <f>Гладкий!C25+2.5</f>
        <v>19.399999999999999</v>
      </c>
      <c r="D25" s="41">
        <f t="shared" si="0"/>
        <v>26.384</v>
      </c>
    </row>
    <row r="26" spans="1:4" x14ac:dyDescent="0.25">
      <c r="A26" s="93" t="s">
        <v>36</v>
      </c>
      <c r="B26" s="169" t="s">
        <v>54</v>
      </c>
      <c r="C26" s="128">
        <f>Гладкий!C26+2.5</f>
        <v>19.399999999999999</v>
      </c>
      <c r="D26" s="43">
        <f t="shared" si="0"/>
        <v>26.384</v>
      </c>
    </row>
    <row r="27" spans="1:4" x14ac:dyDescent="0.25">
      <c r="A27" s="94" t="s">
        <v>37</v>
      </c>
      <c r="B27" s="170" t="s">
        <v>55</v>
      </c>
      <c r="C27" s="129">
        <f>Гладкий!C27+2.5</f>
        <v>19.399999999999999</v>
      </c>
      <c r="D27" s="45">
        <f t="shared" si="0"/>
        <v>26.384</v>
      </c>
    </row>
    <row r="28" spans="1:4" x14ac:dyDescent="0.25">
      <c r="A28" s="95" t="s">
        <v>38</v>
      </c>
      <c r="B28" s="171" t="s">
        <v>20</v>
      </c>
      <c r="C28" s="130">
        <f>Гладкий!C28+2.5</f>
        <v>19.399999999999999</v>
      </c>
      <c r="D28" s="47">
        <f t="shared" si="0"/>
        <v>26.384</v>
      </c>
    </row>
    <row r="29" spans="1:4" x14ac:dyDescent="0.25">
      <c r="A29" s="96" t="s">
        <v>39</v>
      </c>
      <c r="B29" s="172" t="s">
        <v>20</v>
      </c>
      <c r="C29" s="131">
        <f>Гладкий!C29+2.5</f>
        <v>19.399999999999999</v>
      </c>
      <c r="D29" s="49">
        <f t="shared" si="0"/>
        <v>26.384</v>
      </c>
    </row>
    <row r="30" spans="1:4" x14ac:dyDescent="0.25">
      <c r="A30" s="97" t="s">
        <v>43</v>
      </c>
      <c r="B30" s="173" t="s">
        <v>56</v>
      </c>
      <c r="C30" s="132">
        <f>Гладкий!C30+2.5</f>
        <v>19.399999999999999</v>
      </c>
      <c r="D30" s="51">
        <f t="shared" si="0"/>
        <v>26.384</v>
      </c>
    </row>
    <row r="31" spans="1:4" x14ac:dyDescent="0.25">
      <c r="A31" s="98" t="s">
        <v>40</v>
      </c>
      <c r="B31" s="174" t="s">
        <v>57</v>
      </c>
      <c r="C31" s="133">
        <f>Гладкий!C31+2.5</f>
        <v>19.399999999999999</v>
      </c>
      <c r="D31" s="53">
        <f t="shared" si="0"/>
        <v>26.384</v>
      </c>
    </row>
    <row r="32" spans="1:4" x14ac:dyDescent="0.25">
      <c r="A32" s="99" t="s">
        <v>41</v>
      </c>
      <c r="B32" s="175" t="s">
        <v>58</v>
      </c>
      <c r="C32" s="134">
        <f>Гладкий!C32+2.5</f>
        <v>19.399999999999999</v>
      </c>
      <c r="D32" s="55">
        <f t="shared" si="0"/>
        <v>26.384</v>
      </c>
    </row>
    <row r="33" spans="1:4" x14ac:dyDescent="0.25">
      <c r="A33" s="100" t="s">
        <v>42</v>
      </c>
      <c r="B33" s="176" t="s">
        <v>59</v>
      </c>
      <c r="C33" s="135">
        <f>Гладкий!C33+2.5</f>
        <v>19.399999999999999</v>
      </c>
      <c r="D33" s="57">
        <f t="shared" si="0"/>
        <v>26.384</v>
      </c>
    </row>
    <row r="34" spans="1:4" x14ac:dyDescent="0.25">
      <c r="A34" s="101" t="s">
        <v>44</v>
      </c>
      <c r="B34" s="177" t="s">
        <v>58</v>
      </c>
      <c r="C34" s="136">
        <f>Гладкий!C34+2.5</f>
        <v>19.399999999999999</v>
      </c>
      <c r="D34" s="59">
        <f t="shared" si="0"/>
        <v>26.384</v>
      </c>
    </row>
    <row r="35" spans="1:4" x14ac:dyDescent="0.25">
      <c r="A35" s="102" t="s">
        <v>45</v>
      </c>
      <c r="B35" s="178" t="s">
        <v>61</v>
      </c>
      <c r="C35" s="137">
        <f>Гладкий!C35+2.5</f>
        <v>19.399999999999999</v>
      </c>
      <c r="D35" s="61">
        <f t="shared" si="0"/>
        <v>26.384</v>
      </c>
    </row>
    <row r="36" spans="1:4" x14ac:dyDescent="0.25">
      <c r="A36" s="103" t="s">
        <v>46</v>
      </c>
      <c r="B36" s="179" t="s">
        <v>60</v>
      </c>
      <c r="C36" s="138">
        <f>Гладкий!C36+2.5</f>
        <v>19.399999999999999</v>
      </c>
      <c r="D36" s="63">
        <f t="shared" si="0"/>
        <v>26.384</v>
      </c>
    </row>
    <row r="37" spans="1:4" x14ac:dyDescent="0.25">
      <c r="A37" s="104" t="s">
        <v>47</v>
      </c>
      <c r="B37" s="180" t="s">
        <v>62</v>
      </c>
      <c r="C37" s="139">
        <f>Гладкий!C37+2.5</f>
        <v>19.399999999999999</v>
      </c>
      <c r="D37" s="65">
        <f t="shared" si="0"/>
        <v>26.384</v>
      </c>
    </row>
    <row r="38" spans="1:4" x14ac:dyDescent="0.25">
      <c r="A38" s="105" t="s">
        <v>48</v>
      </c>
      <c r="B38" s="181" t="s">
        <v>63</v>
      </c>
      <c r="C38" s="140">
        <f>Гладкий!C38+2.5</f>
        <v>19.399999999999999</v>
      </c>
      <c r="D38" s="67">
        <f t="shared" si="0"/>
        <v>26.384</v>
      </c>
    </row>
    <row r="39" spans="1:4" x14ac:dyDescent="0.25">
      <c r="A39" s="106" t="s">
        <v>49</v>
      </c>
      <c r="B39" s="182" t="s">
        <v>64</v>
      </c>
      <c r="C39" s="141">
        <f>Гладкий!C39+2.5</f>
        <v>19.399999999999999</v>
      </c>
      <c r="D39" s="69">
        <f t="shared" si="0"/>
        <v>26.384</v>
      </c>
    </row>
    <row r="40" spans="1:4" x14ac:dyDescent="0.25">
      <c r="A40" s="107" t="s">
        <v>50</v>
      </c>
      <c r="B40" s="183" t="s">
        <v>64</v>
      </c>
      <c r="C40" s="142">
        <f>Гладкий!C40+2.5</f>
        <v>19.399999999999999</v>
      </c>
      <c r="D40" s="71">
        <f t="shared" si="0"/>
        <v>26.384</v>
      </c>
    </row>
    <row r="41" spans="1:4" ht="19.5" thickBot="1" x14ac:dyDescent="0.3">
      <c r="A41" s="108" t="s">
        <v>51</v>
      </c>
      <c r="B41" s="184" t="s">
        <v>65</v>
      </c>
      <c r="C41" s="143">
        <f>Гладкий!C41+2.5</f>
        <v>19.399999999999999</v>
      </c>
      <c r="D41" s="73">
        <f t="shared" si="0"/>
        <v>26.384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G5" sqref="G5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63" t="s">
        <v>216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Гладкий!C6+2</f>
        <v>19.899999999999999</v>
      </c>
      <c r="D6" s="3">
        <f>C6*1.36</f>
        <v>27.064</v>
      </c>
    </row>
    <row r="7" spans="1:4" x14ac:dyDescent="0.25">
      <c r="A7" s="75" t="s">
        <v>13</v>
      </c>
      <c r="B7" s="151" t="s">
        <v>9</v>
      </c>
      <c r="C7" s="110">
        <f>Гладкий!C7+2</f>
        <v>19.899999999999999</v>
      </c>
      <c r="D7" s="187">
        <f t="shared" ref="D7:D41" si="0">C7*1.36</f>
        <v>27.064</v>
      </c>
    </row>
    <row r="8" spans="1:4" x14ac:dyDescent="0.25">
      <c r="A8" s="76" t="s">
        <v>14</v>
      </c>
      <c r="B8" s="152" t="s">
        <v>16</v>
      </c>
      <c r="C8" s="111">
        <f>Гладкий!C8+2</f>
        <v>19.899999999999999</v>
      </c>
      <c r="D8" s="188">
        <f t="shared" si="0"/>
        <v>27.064</v>
      </c>
    </row>
    <row r="9" spans="1:4" x14ac:dyDescent="0.25">
      <c r="A9" s="77" t="s">
        <v>15</v>
      </c>
      <c r="B9" s="153" t="s">
        <v>16</v>
      </c>
      <c r="C9" s="112">
        <f>Гладкий!C9+2</f>
        <v>19.899999999999999</v>
      </c>
      <c r="D9" s="189">
        <f t="shared" si="0"/>
        <v>27.064</v>
      </c>
    </row>
    <row r="10" spans="1:4" x14ac:dyDescent="0.25">
      <c r="A10" s="78" t="s">
        <v>12</v>
      </c>
      <c r="B10" s="154" t="s">
        <v>16</v>
      </c>
      <c r="C10" s="113">
        <f>Гладкий!C10+2</f>
        <v>19.899999999999999</v>
      </c>
      <c r="D10" s="190">
        <f t="shared" si="0"/>
        <v>27.064</v>
      </c>
    </row>
    <row r="11" spans="1:4" x14ac:dyDescent="0.25">
      <c r="A11" s="79" t="s">
        <v>17</v>
      </c>
      <c r="B11" s="155" t="s">
        <v>18</v>
      </c>
      <c r="C11" s="114">
        <f>Гладкий!C11+2</f>
        <v>19.899999999999999</v>
      </c>
      <c r="D11" s="191">
        <f t="shared" si="0"/>
        <v>27.064</v>
      </c>
    </row>
    <row r="12" spans="1:4" x14ac:dyDescent="0.25">
      <c r="A12" s="80" t="s">
        <v>19</v>
      </c>
      <c r="B12" s="156" t="s">
        <v>20</v>
      </c>
      <c r="C12" s="115">
        <f>Гладкий!C12+2</f>
        <v>19.899999999999999</v>
      </c>
      <c r="D12" s="192">
        <f t="shared" si="0"/>
        <v>27.064</v>
      </c>
    </row>
    <row r="13" spans="1:4" x14ac:dyDescent="0.25">
      <c r="A13" s="81" t="s">
        <v>21</v>
      </c>
      <c r="B13" s="157" t="s">
        <v>22</v>
      </c>
      <c r="C13" s="116">
        <f>Гладкий!C13+2</f>
        <v>19.899999999999999</v>
      </c>
      <c r="D13" s="193">
        <f t="shared" si="0"/>
        <v>27.064</v>
      </c>
    </row>
    <row r="14" spans="1:4" x14ac:dyDescent="0.25">
      <c r="A14" s="82" t="s">
        <v>23</v>
      </c>
      <c r="B14" s="158" t="s">
        <v>24</v>
      </c>
      <c r="C14" s="117">
        <f>Гладкий!C14+2</f>
        <v>19.899999999999999</v>
      </c>
      <c r="D14" s="194">
        <f t="shared" si="0"/>
        <v>27.064</v>
      </c>
    </row>
    <row r="15" spans="1:4" x14ac:dyDescent="0.25">
      <c r="A15" s="83" t="s">
        <v>25</v>
      </c>
      <c r="B15" s="159" t="s">
        <v>26</v>
      </c>
      <c r="C15" s="118">
        <f>Гладкий!C15+2</f>
        <v>19.899999999999999</v>
      </c>
      <c r="D15" s="195">
        <f t="shared" si="0"/>
        <v>27.064</v>
      </c>
    </row>
    <row r="16" spans="1:4" x14ac:dyDescent="0.25">
      <c r="A16" s="84" t="s">
        <v>7</v>
      </c>
      <c r="B16" s="160" t="s">
        <v>8</v>
      </c>
      <c r="C16" s="119">
        <f>Гладкий!C16+2</f>
        <v>13.9</v>
      </c>
      <c r="D16" s="25">
        <f t="shared" si="0"/>
        <v>18.904000000000003</v>
      </c>
    </row>
    <row r="17" spans="1:4" x14ac:dyDescent="0.25">
      <c r="A17" s="85" t="s">
        <v>27</v>
      </c>
      <c r="B17" s="161" t="s">
        <v>28</v>
      </c>
      <c r="C17" s="120">
        <f>Гладкий!C17+2</f>
        <v>13.9</v>
      </c>
      <c r="D17" s="27">
        <f t="shared" si="0"/>
        <v>18.904000000000003</v>
      </c>
    </row>
    <row r="18" spans="1:4" x14ac:dyDescent="0.25">
      <c r="A18" s="86" t="s">
        <v>29</v>
      </c>
      <c r="B18" s="162" t="s">
        <v>30</v>
      </c>
      <c r="C18" s="121">
        <f>Гладкий!C18+2</f>
        <v>18.899999999999999</v>
      </c>
      <c r="D18" s="29">
        <f t="shared" si="0"/>
        <v>25.704000000000001</v>
      </c>
    </row>
    <row r="19" spans="1:4" x14ac:dyDescent="0.25">
      <c r="A19" s="87" t="s">
        <v>31</v>
      </c>
      <c r="B19" s="163" t="s">
        <v>32</v>
      </c>
      <c r="C19" s="122">
        <f>Гладкий!C19+2</f>
        <v>18.899999999999999</v>
      </c>
      <c r="D19" s="31">
        <f t="shared" si="0"/>
        <v>25.704000000000001</v>
      </c>
    </row>
    <row r="20" spans="1:4" x14ac:dyDescent="0.25">
      <c r="A20" s="88" t="s">
        <v>10</v>
      </c>
      <c r="B20" s="164" t="s">
        <v>32</v>
      </c>
      <c r="C20" s="123">
        <f>Гладкий!C20+2</f>
        <v>18.899999999999999</v>
      </c>
      <c r="D20" s="33">
        <f t="shared" si="0"/>
        <v>25.704000000000001</v>
      </c>
    </row>
    <row r="21" spans="1:4" x14ac:dyDescent="0.25">
      <c r="A21" s="89" t="s">
        <v>33</v>
      </c>
      <c r="B21" s="165" t="s">
        <v>52</v>
      </c>
      <c r="C21" s="124">
        <f>Гладкий!C21+2</f>
        <v>18.899999999999999</v>
      </c>
      <c r="D21" s="35">
        <f t="shared" si="0"/>
        <v>25.704000000000001</v>
      </c>
    </row>
    <row r="22" spans="1:4" x14ac:dyDescent="0.25">
      <c r="A22" s="90" t="s">
        <v>11</v>
      </c>
      <c r="B22" s="166" t="s">
        <v>52</v>
      </c>
      <c r="C22" s="125">
        <f>Гладкий!C22+2</f>
        <v>18.899999999999999</v>
      </c>
      <c r="D22" s="37">
        <f t="shared" si="0"/>
        <v>25.704000000000001</v>
      </c>
    </row>
    <row r="23" spans="1:4" x14ac:dyDescent="0.25">
      <c r="A23" s="186" t="s">
        <v>69</v>
      </c>
      <c r="B23" s="147" t="s">
        <v>70</v>
      </c>
      <c r="C23" s="148">
        <f>Гладкий!C23+2</f>
        <v>18.899999999999999</v>
      </c>
      <c r="D23" s="149">
        <f t="shared" si="0"/>
        <v>25.704000000000001</v>
      </c>
    </row>
    <row r="24" spans="1:4" x14ac:dyDescent="0.25">
      <c r="A24" s="91" t="s">
        <v>34</v>
      </c>
      <c r="B24" s="167" t="s">
        <v>66</v>
      </c>
      <c r="C24" s="126">
        <f>Гладкий!C24+2</f>
        <v>18.899999999999999</v>
      </c>
      <c r="D24" s="39">
        <f t="shared" si="0"/>
        <v>25.704000000000001</v>
      </c>
    </row>
    <row r="25" spans="1:4" x14ac:dyDescent="0.25">
      <c r="A25" s="92" t="s">
        <v>35</v>
      </c>
      <c r="B25" s="168" t="s">
        <v>53</v>
      </c>
      <c r="C25" s="127">
        <f>Гладкий!C25+2</f>
        <v>18.899999999999999</v>
      </c>
      <c r="D25" s="41">
        <f t="shared" si="0"/>
        <v>25.704000000000001</v>
      </c>
    </row>
    <row r="26" spans="1:4" x14ac:dyDescent="0.25">
      <c r="A26" s="93" t="s">
        <v>36</v>
      </c>
      <c r="B26" s="169" t="s">
        <v>54</v>
      </c>
      <c r="C26" s="128">
        <f>Гладкий!C26+2</f>
        <v>18.899999999999999</v>
      </c>
      <c r="D26" s="43">
        <f t="shared" si="0"/>
        <v>25.704000000000001</v>
      </c>
    </row>
    <row r="27" spans="1:4" x14ac:dyDescent="0.25">
      <c r="A27" s="94" t="s">
        <v>37</v>
      </c>
      <c r="B27" s="170" t="s">
        <v>55</v>
      </c>
      <c r="C27" s="129">
        <f>Гладкий!C27+2</f>
        <v>18.899999999999999</v>
      </c>
      <c r="D27" s="45">
        <f t="shared" si="0"/>
        <v>25.704000000000001</v>
      </c>
    </row>
    <row r="28" spans="1:4" x14ac:dyDescent="0.25">
      <c r="A28" s="95" t="s">
        <v>38</v>
      </c>
      <c r="B28" s="171" t="s">
        <v>20</v>
      </c>
      <c r="C28" s="130">
        <f>Гладкий!C28+2</f>
        <v>18.899999999999999</v>
      </c>
      <c r="D28" s="47">
        <f t="shared" si="0"/>
        <v>25.704000000000001</v>
      </c>
    </row>
    <row r="29" spans="1:4" x14ac:dyDescent="0.25">
      <c r="A29" s="96" t="s">
        <v>39</v>
      </c>
      <c r="B29" s="172" t="s">
        <v>20</v>
      </c>
      <c r="C29" s="131">
        <f>Гладкий!C29+2</f>
        <v>18.899999999999999</v>
      </c>
      <c r="D29" s="49">
        <f t="shared" si="0"/>
        <v>25.704000000000001</v>
      </c>
    </row>
    <row r="30" spans="1:4" x14ac:dyDescent="0.25">
      <c r="A30" s="97" t="s">
        <v>43</v>
      </c>
      <c r="B30" s="173" t="s">
        <v>56</v>
      </c>
      <c r="C30" s="132">
        <f>Гладкий!C30+2</f>
        <v>18.899999999999999</v>
      </c>
      <c r="D30" s="51">
        <f t="shared" si="0"/>
        <v>25.704000000000001</v>
      </c>
    </row>
    <row r="31" spans="1:4" x14ac:dyDescent="0.25">
      <c r="A31" s="98" t="s">
        <v>40</v>
      </c>
      <c r="B31" s="174" t="s">
        <v>57</v>
      </c>
      <c r="C31" s="133">
        <f>Гладкий!C31+2</f>
        <v>18.899999999999999</v>
      </c>
      <c r="D31" s="53">
        <f t="shared" si="0"/>
        <v>25.704000000000001</v>
      </c>
    </row>
    <row r="32" spans="1:4" x14ac:dyDescent="0.25">
      <c r="A32" s="99" t="s">
        <v>41</v>
      </c>
      <c r="B32" s="175" t="s">
        <v>58</v>
      </c>
      <c r="C32" s="134">
        <f>Гладкий!C32+2</f>
        <v>18.899999999999999</v>
      </c>
      <c r="D32" s="55">
        <f t="shared" si="0"/>
        <v>25.704000000000001</v>
      </c>
    </row>
    <row r="33" spans="1:4" x14ac:dyDescent="0.25">
      <c r="A33" s="100" t="s">
        <v>42</v>
      </c>
      <c r="B33" s="176" t="s">
        <v>59</v>
      </c>
      <c r="C33" s="135">
        <f>Гладкий!C33+2</f>
        <v>18.899999999999999</v>
      </c>
      <c r="D33" s="57">
        <f t="shared" si="0"/>
        <v>25.704000000000001</v>
      </c>
    </row>
    <row r="34" spans="1:4" x14ac:dyDescent="0.25">
      <c r="A34" s="101" t="s">
        <v>44</v>
      </c>
      <c r="B34" s="177" t="s">
        <v>58</v>
      </c>
      <c r="C34" s="136">
        <f>Гладкий!C34+2</f>
        <v>18.899999999999999</v>
      </c>
      <c r="D34" s="59">
        <f t="shared" si="0"/>
        <v>25.704000000000001</v>
      </c>
    </row>
    <row r="35" spans="1:4" x14ac:dyDescent="0.25">
      <c r="A35" s="102" t="s">
        <v>45</v>
      </c>
      <c r="B35" s="178" t="s">
        <v>61</v>
      </c>
      <c r="C35" s="137">
        <f>Гладкий!C35+2</f>
        <v>18.899999999999999</v>
      </c>
      <c r="D35" s="61">
        <f t="shared" si="0"/>
        <v>25.704000000000001</v>
      </c>
    </row>
    <row r="36" spans="1:4" x14ac:dyDescent="0.25">
      <c r="A36" s="103" t="s">
        <v>46</v>
      </c>
      <c r="B36" s="179" t="s">
        <v>60</v>
      </c>
      <c r="C36" s="138">
        <f>Гладкий!C36+2</f>
        <v>18.899999999999999</v>
      </c>
      <c r="D36" s="63">
        <f t="shared" si="0"/>
        <v>25.704000000000001</v>
      </c>
    </row>
    <row r="37" spans="1:4" x14ac:dyDescent="0.25">
      <c r="A37" s="104" t="s">
        <v>47</v>
      </c>
      <c r="B37" s="180" t="s">
        <v>62</v>
      </c>
      <c r="C37" s="139">
        <f>Гладкий!C37+2</f>
        <v>18.899999999999999</v>
      </c>
      <c r="D37" s="65">
        <f t="shared" si="0"/>
        <v>25.704000000000001</v>
      </c>
    </row>
    <row r="38" spans="1:4" x14ac:dyDescent="0.25">
      <c r="A38" s="105" t="s">
        <v>48</v>
      </c>
      <c r="B38" s="181" t="s">
        <v>63</v>
      </c>
      <c r="C38" s="140">
        <f>Гладкий!C38+2</f>
        <v>18.899999999999999</v>
      </c>
      <c r="D38" s="67">
        <f t="shared" si="0"/>
        <v>25.704000000000001</v>
      </c>
    </row>
    <row r="39" spans="1:4" x14ac:dyDescent="0.25">
      <c r="A39" s="106" t="s">
        <v>49</v>
      </c>
      <c r="B39" s="182" t="s">
        <v>64</v>
      </c>
      <c r="C39" s="141">
        <f>Гладкий!C39+2</f>
        <v>18.899999999999999</v>
      </c>
      <c r="D39" s="69">
        <f t="shared" si="0"/>
        <v>25.704000000000001</v>
      </c>
    </row>
    <row r="40" spans="1:4" x14ac:dyDescent="0.25">
      <c r="A40" s="107" t="s">
        <v>50</v>
      </c>
      <c r="B40" s="183" t="s">
        <v>64</v>
      </c>
      <c r="C40" s="142">
        <f>Гладкий!C40+2</f>
        <v>18.899999999999999</v>
      </c>
      <c r="D40" s="71">
        <f t="shared" si="0"/>
        <v>25.704000000000001</v>
      </c>
    </row>
    <row r="41" spans="1:4" ht="19.5" thickBot="1" x14ac:dyDescent="0.3">
      <c r="A41" s="108" t="s">
        <v>51</v>
      </c>
      <c r="B41" s="184" t="s">
        <v>65</v>
      </c>
      <c r="C41" s="143">
        <f>Гладкий!C41+2</f>
        <v>18.899999999999999</v>
      </c>
      <c r="D41" s="73">
        <f t="shared" si="0"/>
        <v>25.704000000000001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86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(Гладкий!C6+2)/2</f>
        <v>9.9499999999999993</v>
      </c>
      <c r="D6" s="3">
        <f>C6*1.36</f>
        <v>13.532</v>
      </c>
    </row>
    <row r="7" spans="1:4" x14ac:dyDescent="0.25">
      <c r="A7" s="75" t="s">
        <v>13</v>
      </c>
      <c r="B7" s="151" t="s">
        <v>9</v>
      </c>
      <c r="C7" s="110">
        <f>(Гладкий!C7+2)/2</f>
        <v>9.9499999999999993</v>
      </c>
      <c r="D7" s="187">
        <f t="shared" ref="D7:D41" si="0">C7*1.36</f>
        <v>13.532</v>
      </c>
    </row>
    <row r="8" spans="1:4" x14ac:dyDescent="0.25">
      <c r="A8" s="76" t="s">
        <v>14</v>
      </c>
      <c r="B8" s="152" t="s">
        <v>16</v>
      </c>
      <c r="C8" s="111">
        <f>(Гладкий!C8+2)/2</f>
        <v>9.9499999999999993</v>
      </c>
      <c r="D8" s="188">
        <f t="shared" si="0"/>
        <v>13.532</v>
      </c>
    </row>
    <row r="9" spans="1:4" x14ac:dyDescent="0.25">
      <c r="A9" s="77" t="s">
        <v>15</v>
      </c>
      <c r="B9" s="153" t="s">
        <v>16</v>
      </c>
      <c r="C9" s="112">
        <f>(Гладкий!C9+2)/2</f>
        <v>9.9499999999999993</v>
      </c>
      <c r="D9" s="189">
        <f t="shared" si="0"/>
        <v>13.532</v>
      </c>
    </row>
    <row r="10" spans="1:4" x14ac:dyDescent="0.25">
      <c r="A10" s="78" t="s">
        <v>12</v>
      </c>
      <c r="B10" s="154" t="s">
        <v>16</v>
      </c>
      <c r="C10" s="113">
        <f>(Гладкий!C10+2)/2</f>
        <v>9.9499999999999993</v>
      </c>
      <c r="D10" s="190">
        <f t="shared" si="0"/>
        <v>13.532</v>
      </c>
    </row>
    <row r="11" spans="1:4" x14ac:dyDescent="0.25">
      <c r="A11" s="79" t="s">
        <v>17</v>
      </c>
      <c r="B11" s="155" t="s">
        <v>18</v>
      </c>
      <c r="C11" s="114">
        <f>(Гладкий!C11+2)/2</f>
        <v>9.9499999999999993</v>
      </c>
      <c r="D11" s="191">
        <f t="shared" si="0"/>
        <v>13.532</v>
      </c>
    </row>
    <row r="12" spans="1:4" x14ac:dyDescent="0.25">
      <c r="A12" s="80" t="s">
        <v>19</v>
      </c>
      <c r="B12" s="156" t="s">
        <v>20</v>
      </c>
      <c r="C12" s="115">
        <f>(Гладкий!C12+2)/2</f>
        <v>9.9499999999999993</v>
      </c>
      <c r="D12" s="192">
        <f t="shared" si="0"/>
        <v>13.532</v>
      </c>
    </row>
    <row r="13" spans="1:4" x14ac:dyDescent="0.25">
      <c r="A13" s="81" t="s">
        <v>21</v>
      </c>
      <c r="B13" s="157" t="s">
        <v>22</v>
      </c>
      <c r="C13" s="116">
        <f>(Гладкий!C13+2)/2</f>
        <v>9.9499999999999993</v>
      </c>
      <c r="D13" s="193">
        <f t="shared" si="0"/>
        <v>13.532</v>
      </c>
    </row>
    <row r="14" spans="1:4" x14ac:dyDescent="0.25">
      <c r="A14" s="82" t="s">
        <v>23</v>
      </c>
      <c r="B14" s="158" t="s">
        <v>24</v>
      </c>
      <c r="C14" s="117">
        <f>(Гладкий!C14+2)/2</f>
        <v>9.9499999999999993</v>
      </c>
      <c r="D14" s="194">
        <f t="shared" si="0"/>
        <v>13.532</v>
      </c>
    </row>
    <row r="15" spans="1:4" x14ac:dyDescent="0.25">
      <c r="A15" s="83" t="s">
        <v>25</v>
      </c>
      <c r="B15" s="159" t="s">
        <v>26</v>
      </c>
      <c r="C15" s="118">
        <f>(Гладкий!C15+2)/2</f>
        <v>9.9499999999999993</v>
      </c>
      <c r="D15" s="195">
        <f t="shared" si="0"/>
        <v>13.532</v>
      </c>
    </row>
    <row r="16" spans="1:4" x14ac:dyDescent="0.25">
      <c r="A16" s="84" t="s">
        <v>7</v>
      </c>
      <c r="B16" s="160" t="s">
        <v>8</v>
      </c>
      <c r="C16" s="119">
        <f>(Гладкий!C16+2)/2</f>
        <v>6.95</v>
      </c>
      <c r="D16" s="25">
        <f t="shared" si="0"/>
        <v>9.4520000000000017</v>
      </c>
    </row>
    <row r="17" spans="1:4" x14ac:dyDescent="0.25">
      <c r="A17" s="85" t="s">
        <v>27</v>
      </c>
      <c r="B17" s="161" t="s">
        <v>28</v>
      </c>
      <c r="C17" s="120">
        <f>(Гладкий!C17+2)/2</f>
        <v>6.95</v>
      </c>
      <c r="D17" s="27">
        <f t="shared" si="0"/>
        <v>9.4520000000000017</v>
      </c>
    </row>
    <row r="18" spans="1:4" x14ac:dyDescent="0.25">
      <c r="A18" s="86" t="s">
        <v>29</v>
      </c>
      <c r="B18" s="162" t="s">
        <v>30</v>
      </c>
      <c r="C18" s="121">
        <f>(Гладкий!C18+2)/2</f>
        <v>9.4499999999999993</v>
      </c>
      <c r="D18" s="29">
        <f t="shared" si="0"/>
        <v>12.852</v>
      </c>
    </row>
    <row r="19" spans="1:4" x14ac:dyDescent="0.25">
      <c r="A19" s="87" t="s">
        <v>31</v>
      </c>
      <c r="B19" s="163" t="s">
        <v>32</v>
      </c>
      <c r="C19" s="122">
        <f>(Гладкий!C19+2)/2</f>
        <v>9.4499999999999993</v>
      </c>
      <c r="D19" s="31">
        <f t="shared" si="0"/>
        <v>12.852</v>
      </c>
    </row>
    <row r="20" spans="1:4" x14ac:dyDescent="0.25">
      <c r="A20" s="88" t="s">
        <v>10</v>
      </c>
      <c r="B20" s="164" t="s">
        <v>32</v>
      </c>
      <c r="C20" s="123">
        <f>(Гладкий!C20+2)/2</f>
        <v>9.4499999999999993</v>
      </c>
      <c r="D20" s="33">
        <f t="shared" si="0"/>
        <v>12.852</v>
      </c>
    </row>
    <row r="21" spans="1:4" x14ac:dyDescent="0.25">
      <c r="A21" s="89" t="s">
        <v>33</v>
      </c>
      <c r="B21" s="165" t="s">
        <v>52</v>
      </c>
      <c r="C21" s="124">
        <f>(Гладкий!C21+2)/2</f>
        <v>9.4499999999999993</v>
      </c>
      <c r="D21" s="35">
        <f t="shared" si="0"/>
        <v>12.852</v>
      </c>
    </row>
    <row r="22" spans="1:4" x14ac:dyDescent="0.25">
      <c r="A22" s="90" t="s">
        <v>11</v>
      </c>
      <c r="B22" s="166" t="s">
        <v>52</v>
      </c>
      <c r="C22" s="125">
        <f>(Гладкий!C22+2)/2</f>
        <v>9.4499999999999993</v>
      </c>
      <c r="D22" s="37">
        <f t="shared" si="0"/>
        <v>12.852</v>
      </c>
    </row>
    <row r="23" spans="1:4" x14ac:dyDescent="0.25">
      <c r="A23" s="186" t="s">
        <v>69</v>
      </c>
      <c r="B23" s="147" t="s">
        <v>70</v>
      </c>
      <c r="C23" s="148">
        <f>(Гладкий!C23+2)/2</f>
        <v>9.4499999999999993</v>
      </c>
      <c r="D23" s="149">
        <f t="shared" si="0"/>
        <v>12.852</v>
      </c>
    </row>
    <row r="24" spans="1:4" x14ac:dyDescent="0.25">
      <c r="A24" s="91" t="s">
        <v>34</v>
      </c>
      <c r="B24" s="167" t="s">
        <v>66</v>
      </c>
      <c r="C24" s="126">
        <f>(Гладкий!C24+2)/2</f>
        <v>9.4499999999999993</v>
      </c>
      <c r="D24" s="39">
        <f t="shared" si="0"/>
        <v>12.852</v>
      </c>
    </row>
    <row r="25" spans="1:4" x14ac:dyDescent="0.25">
      <c r="A25" s="92" t="s">
        <v>35</v>
      </c>
      <c r="B25" s="168" t="s">
        <v>53</v>
      </c>
      <c r="C25" s="127">
        <f>(Гладкий!C25+2)/2</f>
        <v>9.4499999999999993</v>
      </c>
      <c r="D25" s="41">
        <f t="shared" si="0"/>
        <v>12.852</v>
      </c>
    </row>
    <row r="26" spans="1:4" x14ac:dyDescent="0.25">
      <c r="A26" s="93" t="s">
        <v>36</v>
      </c>
      <c r="B26" s="169" t="s">
        <v>54</v>
      </c>
      <c r="C26" s="128">
        <f>(Гладкий!C26+2)/2</f>
        <v>9.4499999999999993</v>
      </c>
      <c r="D26" s="43">
        <f t="shared" si="0"/>
        <v>12.852</v>
      </c>
    </row>
    <row r="27" spans="1:4" x14ac:dyDescent="0.25">
      <c r="A27" s="94" t="s">
        <v>37</v>
      </c>
      <c r="B27" s="170" t="s">
        <v>55</v>
      </c>
      <c r="C27" s="129">
        <f>(Гладкий!C27+2)/2</f>
        <v>9.4499999999999993</v>
      </c>
      <c r="D27" s="45">
        <f t="shared" si="0"/>
        <v>12.852</v>
      </c>
    </row>
    <row r="28" spans="1:4" x14ac:dyDescent="0.25">
      <c r="A28" s="95" t="s">
        <v>38</v>
      </c>
      <c r="B28" s="171" t="s">
        <v>20</v>
      </c>
      <c r="C28" s="130">
        <f>(Гладкий!C28+2)/2</f>
        <v>9.4499999999999993</v>
      </c>
      <c r="D28" s="47">
        <f t="shared" si="0"/>
        <v>12.852</v>
      </c>
    </row>
    <row r="29" spans="1:4" x14ac:dyDescent="0.25">
      <c r="A29" s="96" t="s">
        <v>39</v>
      </c>
      <c r="B29" s="172" t="s">
        <v>20</v>
      </c>
      <c r="C29" s="131">
        <f>(Гладкий!C29+2)/2</f>
        <v>9.4499999999999993</v>
      </c>
      <c r="D29" s="49">
        <f t="shared" si="0"/>
        <v>12.852</v>
      </c>
    </row>
    <row r="30" spans="1:4" x14ac:dyDescent="0.25">
      <c r="A30" s="97" t="s">
        <v>43</v>
      </c>
      <c r="B30" s="173" t="s">
        <v>56</v>
      </c>
      <c r="C30" s="132">
        <f>(Гладкий!C30+2)/2</f>
        <v>9.4499999999999993</v>
      </c>
      <c r="D30" s="51">
        <f t="shared" si="0"/>
        <v>12.852</v>
      </c>
    </row>
    <row r="31" spans="1:4" x14ac:dyDescent="0.25">
      <c r="A31" s="98" t="s">
        <v>40</v>
      </c>
      <c r="B31" s="174" t="s">
        <v>57</v>
      </c>
      <c r="C31" s="133">
        <f>(Гладкий!C31+2)/2</f>
        <v>9.4499999999999993</v>
      </c>
      <c r="D31" s="53">
        <f t="shared" si="0"/>
        <v>12.852</v>
      </c>
    </row>
    <row r="32" spans="1:4" x14ac:dyDescent="0.25">
      <c r="A32" s="99" t="s">
        <v>41</v>
      </c>
      <c r="B32" s="175" t="s">
        <v>58</v>
      </c>
      <c r="C32" s="134">
        <f>(Гладкий!C32+2)/2</f>
        <v>9.4499999999999993</v>
      </c>
      <c r="D32" s="55">
        <f t="shared" si="0"/>
        <v>12.852</v>
      </c>
    </row>
    <row r="33" spans="1:4" x14ac:dyDescent="0.25">
      <c r="A33" s="100" t="s">
        <v>42</v>
      </c>
      <c r="B33" s="176" t="s">
        <v>59</v>
      </c>
      <c r="C33" s="135">
        <f>(Гладкий!C33+2)/2</f>
        <v>9.4499999999999993</v>
      </c>
      <c r="D33" s="57">
        <f t="shared" si="0"/>
        <v>12.852</v>
      </c>
    </row>
    <row r="34" spans="1:4" x14ac:dyDescent="0.25">
      <c r="A34" s="101" t="s">
        <v>44</v>
      </c>
      <c r="B34" s="177" t="s">
        <v>58</v>
      </c>
      <c r="C34" s="136">
        <f>(Гладкий!C34+2)/2</f>
        <v>9.4499999999999993</v>
      </c>
      <c r="D34" s="59">
        <f t="shared" si="0"/>
        <v>12.852</v>
      </c>
    </row>
    <row r="35" spans="1:4" x14ac:dyDescent="0.25">
      <c r="A35" s="102" t="s">
        <v>45</v>
      </c>
      <c r="B35" s="178" t="s">
        <v>61</v>
      </c>
      <c r="C35" s="137">
        <f>(Гладкий!C35+2)/2</f>
        <v>9.4499999999999993</v>
      </c>
      <c r="D35" s="61">
        <f t="shared" si="0"/>
        <v>12.852</v>
      </c>
    </row>
    <row r="36" spans="1:4" x14ac:dyDescent="0.25">
      <c r="A36" s="103" t="s">
        <v>46</v>
      </c>
      <c r="B36" s="179" t="s">
        <v>60</v>
      </c>
      <c r="C36" s="138">
        <f>(Гладкий!C36+2)/2</f>
        <v>9.4499999999999993</v>
      </c>
      <c r="D36" s="63">
        <f t="shared" si="0"/>
        <v>12.852</v>
      </c>
    </row>
    <row r="37" spans="1:4" x14ac:dyDescent="0.25">
      <c r="A37" s="104" t="s">
        <v>47</v>
      </c>
      <c r="B37" s="180" t="s">
        <v>62</v>
      </c>
      <c r="C37" s="139">
        <f>(Гладкий!C37+2)/2</f>
        <v>9.4499999999999993</v>
      </c>
      <c r="D37" s="65">
        <f t="shared" si="0"/>
        <v>12.852</v>
      </c>
    </row>
    <row r="38" spans="1:4" x14ac:dyDescent="0.25">
      <c r="A38" s="105" t="s">
        <v>48</v>
      </c>
      <c r="B38" s="181" t="s">
        <v>63</v>
      </c>
      <c r="C38" s="140">
        <f>(Гладкий!C38+2)/2</f>
        <v>9.4499999999999993</v>
      </c>
      <c r="D38" s="67">
        <f t="shared" si="0"/>
        <v>12.852</v>
      </c>
    </row>
    <row r="39" spans="1:4" x14ac:dyDescent="0.25">
      <c r="A39" s="106" t="s">
        <v>49</v>
      </c>
      <c r="B39" s="182" t="s">
        <v>64</v>
      </c>
      <c r="C39" s="141">
        <f>(Гладкий!C39+2)/2</f>
        <v>9.4499999999999993</v>
      </c>
      <c r="D39" s="69">
        <f t="shared" si="0"/>
        <v>12.852</v>
      </c>
    </row>
    <row r="40" spans="1:4" x14ac:dyDescent="0.25">
      <c r="A40" s="107" t="s">
        <v>50</v>
      </c>
      <c r="B40" s="183" t="s">
        <v>64</v>
      </c>
      <c r="C40" s="142">
        <f>(Гладкий!C40+2)/2</f>
        <v>9.4499999999999993</v>
      </c>
      <c r="D40" s="71">
        <f t="shared" si="0"/>
        <v>12.852</v>
      </c>
    </row>
    <row r="41" spans="1:4" ht="19.5" thickBot="1" x14ac:dyDescent="0.3">
      <c r="A41" s="108" t="s">
        <v>51</v>
      </c>
      <c r="B41" s="184" t="s">
        <v>65</v>
      </c>
      <c r="C41" s="143">
        <f>(Гладкий!C41+2)/2</f>
        <v>9.4499999999999993</v>
      </c>
      <c r="D41" s="73">
        <f t="shared" si="0"/>
        <v>12.852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87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(Гладкий!C6+3)/2</f>
        <v>10.45</v>
      </c>
      <c r="D6" s="3">
        <f>C6*1.36</f>
        <v>14.212</v>
      </c>
    </row>
    <row r="7" spans="1:4" x14ac:dyDescent="0.25">
      <c r="A7" s="75" t="s">
        <v>13</v>
      </c>
      <c r="B7" s="151" t="s">
        <v>9</v>
      </c>
      <c r="C7" s="110">
        <f>(Гладкий!C7+3)/2</f>
        <v>10.45</v>
      </c>
      <c r="D7" s="187">
        <f t="shared" ref="D7:D41" si="0">C7*1.36</f>
        <v>14.212</v>
      </c>
    </row>
    <row r="8" spans="1:4" x14ac:dyDescent="0.25">
      <c r="A8" s="76" t="s">
        <v>14</v>
      </c>
      <c r="B8" s="152" t="s">
        <v>16</v>
      </c>
      <c r="C8" s="111">
        <f>(Гладкий!C8+3)/2</f>
        <v>10.45</v>
      </c>
      <c r="D8" s="188">
        <f t="shared" si="0"/>
        <v>14.212</v>
      </c>
    </row>
    <row r="9" spans="1:4" x14ac:dyDescent="0.25">
      <c r="A9" s="77" t="s">
        <v>15</v>
      </c>
      <c r="B9" s="153" t="s">
        <v>16</v>
      </c>
      <c r="C9" s="112">
        <f>(Гладкий!C9+3)/2</f>
        <v>10.45</v>
      </c>
      <c r="D9" s="189">
        <f t="shared" si="0"/>
        <v>14.212</v>
      </c>
    </row>
    <row r="10" spans="1:4" x14ac:dyDescent="0.25">
      <c r="A10" s="78" t="s">
        <v>12</v>
      </c>
      <c r="B10" s="154" t="s">
        <v>16</v>
      </c>
      <c r="C10" s="113">
        <f>(Гладкий!C10+3)/2</f>
        <v>10.45</v>
      </c>
      <c r="D10" s="190">
        <f t="shared" si="0"/>
        <v>14.212</v>
      </c>
    </row>
    <row r="11" spans="1:4" x14ac:dyDescent="0.25">
      <c r="A11" s="79" t="s">
        <v>17</v>
      </c>
      <c r="B11" s="155" t="s">
        <v>18</v>
      </c>
      <c r="C11" s="114">
        <f>(Гладкий!C11+3)/2</f>
        <v>10.45</v>
      </c>
      <c r="D11" s="191">
        <f t="shared" si="0"/>
        <v>14.212</v>
      </c>
    </row>
    <row r="12" spans="1:4" x14ac:dyDescent="0.25">
      <c r="A12" s="80" t="s">
        <v>19</v>
      </c>
      <c r="B12" s="156" t="s">
        <v>20</v>
      </c>
      <c r="C12" s="115">
        <f>(Гладкий!C12+3)/2</f>
        <v>10.45</v>
      </c>
      <c r="D12" s="192">
        <f t="shared" si="0"/>
        <v>14.212</v>
      </c>
    </row>
    <row r="13" spans="1:4" x14ac:dyDescent="0.25">
      <c r="A13" s="81" t="s">
        <v>21</v>
      </c>
      <c r="B13" s="157" t="s">
        <v>22</v>
      </c>
      <c r="C13" s="116">
        <f>(Гладкий!C13+3)/2</f>
        <v>10.45</v>
      </c>
      <c r="D13" s="193">
        <f t="shared" si="0"/>
        <v>14.212</v>
      </c>
    </row>
    <row r="14" spans="1:4" x14ac:dyDescent="0.25">
      <c r="A14" s="82" t="s">
        <v>23</v>
      </c>
      <c r="B14" s="158" t="s">
        <v>24</v>
      </c>
      <c r="C14" s="117">
        <f>(Гладкий!C14+3)/2</f>
        <v>10.45</v>
      </c>
      <c r="D14" s="194">
        <f t="shared" si="0"/>
        <v>14.212</v>
      </c>
    </row>
    <row r="15" spans="1:4" x14ac:dyDescent="0.25">
      <c r="A15" s="83" t="s">
        <v>25</v>
      </c>
      <c r="B15" s="159" t="s">
        <v>26</v>
      </c>
      <c r="C15" s="118">
        <f>(Гладкий!C15+3)/2</f>
        <v>10.45</v>
      </c>
      <c r="D15" s="195">
        <f t="shared" si="0"/>
        <v>14.212</v>
      </c>
    </row>
    <row r="16" spans="1:4" x14ac:dyDescent="0.25">
      <c r="A16" s="84" t="s">
        <v>7</v>
      </c>
      <c r="B16" s="160" t="s">
        <v>8</v>
      </c>
      <c r="C16" s="119">
        <f>(Гладкий!C16+3)/2</f>
        <v>7.45</v>
      </c>
      <c r="D16" s="25">
        <f t="shared" si="0"/>
        <v>10.132000000000001</v>
      </c>
    </row>
    <row r="17" spans="1:4" x14ac:dyDescent="0.25">
      <c r="A17" s="85" t="s">
        <v>27</v>
      </c>
      <c r="B17" s="161" t="s">
        <v>28</v>
      </c>
      <c r="C17" s="120">
        <f>(Гладкий!C17+3)/2</f>
        <v>7.45</v>
      </c>
      <c r="D17" s="27">
        <f t="shared" si="0"/>
        <v>10.132000000000001</v>
      </c>
    </row>
    <row r="18" spans="1:4" x14ac:dyDescent="0.25">
      <c r="A18" s="86" t="s">
        <v>29</v>
      </c>
      <c r="B18" s="162" t="s">
        <v>30</v>
      </c>
      <c r="C18" s="121">
        <f>(Гладкий!C18+3)/2</f>
        <v>9.9499999999999993</v>
      </c>
      <c r="D18" s="29">
        <f t="shared" si="0"/>
        <v>13.532</v>
      </c>
    </row>
    <row r="19" spans="1:4" x14ac:dyDescent="0.25">
      <c r="A19" s="87" t="s">
        <v>31</v>
      </c>
      <c r="B19" s="163" t="s">
        <v>32</v>
      </c>
      <c r="C19" s="122">
        <f>(Гладкий!C19+3)/2</f>
        <v>9.9499999999999993</v>
      </c>
      <c r="D19" s="31">
        <f t="shared" si="0"/>
        <v>13.532</v>
      </c>
    </row>
    <row r="20" spans="1:4" x14ac:dyDescent="0.25">
      <c r="A20" s="88" t="s">
        <v>10</v>
      </c>
      <c r="B20" s="164" t="s">
        <v>32</v>
      </c>
      <c r="C20" s="123">
        <f>(Гладкий!C20+3)/2</f>
        <v>9.9499999999999993</v>
      </c>
      <c r="D20" s="33">
        <f t="shared" si="0"/>
        <v>13.532</v>
      </c>
    </row>
    <row r="21" spans="1:4" x14ac:dyDescent="0.25">
      <c r="A21" s="89" t="s">
        <v>33</v>
      </c>
      <c r="B21" s="165" t="s">
        <v>52</v>
      </c>
      <c r="C21" s="124">
        <f>(Гладкий!C21+3)/2</f>
        <v>9.9499999999999993</v>
      </c>
      <c r="D21" s="35">
        <f t="shared" si="0"/>
        <v>13.532</v>
      </c>
    </row>
    <row r="22" spans="1:4" x14ac:dyDescent="0.25">
      <c r="A22" s="90" t="s">
        <v>11</v>
      </c>
      <c r="B22" s="166" t="s">
        <v>52</v>
      </c>
      <c r="C22" s="125">
        <f>(Гладкий!C22+3)/2</f>
        <v>9.9499999999999993</v>
      </c>
      <c r="D22" s="37">
        <f t="shared" si="0"/>
        <v>13.532</v>
      </c>
    </row>
    <row r="23" spans="1:4" x14ac:dyDescent="0.25">
      <c r="A23" s="186" t="s">
        <v>69</v>
      </c>
      <c r="B23" s="147" t="s">
        <v>70</v>
      </c>
      <c r="C23" s="148">
        <f>(Гладкий!C23+3)/2</f>
        <v>9.9499999999999993</v>
      </c>
      <c r="D23" s="149">
        <f t="shared" si="0"/>
        <v>13.532</v>
      </c>
    </row>
    <row r="24" spans="1:4" x14ac:dyDescent="0.25">
      <c r="A24" s="91" t="s">
        <v>34</v>
      </c>
      <c r="B24" s="167" t="s">
        <v>66</v>
      </c>
      <c r="C24" s="126">
        <f>(Гладкий!C24+3)/2</f>
        <v>9.9499999999999993</v>
      </c>
      <c r="D24" s="39">
        <f t="shared" si="0"/>
        <v>13.532</v>
      </c>
    </row>
    <row r="25" spans="1:4" x14ac:dyDescent="0.25">
      <c r="A25" s="92" t="s">
        <v>35</v>
      </c>
      <c r="B25" s="168" t="s">
        <v>53</v>
      </c>
      <c r="C25" s="127">
        <f>(Гладкий!C25+3)/2</f>
        <v>9.9499999999999993</v>
      </c>
      <c r="D25" s="41">
        <f t="shared" si="0"/>
        <v>13.532</v>
      </c>
    </row>
    <row r="26" spans="1:4" x14ac:dyDescent="0.25">
      <c r="A26" s="93" t="s">
        <v>36</v>
      </c>
      <c r="B26" s="169" t="s">
        <v>54</v>
      </c>
      <c r="C26" s="128">
        <f>(Гладкий!C26+3)/2</f>
        <v>9.9499999999999993</v>
      </c>
      <c r="D26" s="43">
        <f t="shared" si="0"/>
        <v>13.532</v>
      </c>
    </row>
    <row r="27" spans="1:4" x14ac:dyDescent="0.25">
      <c r="A27" s="94" t="s">
        <v>37</v>
      </c>
      <c r="B27" s="170" t="s">
        <v>55</v>
      </c>
      <c r="C27" s="129">
        <f>(Гладкий!C27+3)/2</f>
        <v>9.9499999999999993</v>
      </c>
      <c r="D27" s="45">
        <f t="shared" si="0"/>
        <v>13.532</v>
      </c>
    </row>
    <row r="28" spans="1:4" x14ac:dyDescent="0.25">
      <c r="A28" s="95" t="s">
        <v>38</v>
      </c>
      <c r="B28" s="171" t="s">
        <v>20</v>
      </c>
      <c r="C28" s="130">
        <f>(Гладкий!C28+3)/2</f>
        <v>9.9499999999999993</v>
      </c>
      <c r="D28" s="47">
        <f t="shared" si="0"/>
        <v>13.532</v>
      </c>
    </row>
    <row r="29" spans="1:4" x14ac:dyDescent="0.25">
      <c r="A29" s="96" t="s">
        <v>39</v>
      </c>
      <c r="B29" s="172" t="s">
        <v>20</v>
      </c>
      <c r="C29" s="131">
        <f>(Гладкий!C29+3)/2</f>
        <v>9.9499999999999993</v>
      </c>
      <c r="D29" s="49">
        <f t="shared" si="0"/>
        <v>13.532</v>
      </c>
    </row>
    <row r="30" spans="1:4" x14ac:dyDescent="0.25">
      <c r="A30" s="97" t="s">
        <v>43</v>
      </c>
      <c r="B30" s="173" t="s">
        <v>56</v>
      </c>
      <c r="C30" s="132">
        <f>(Гладкий!C30+3)/2</f>
        <v>9.9499999999999993</v>
      </c>
      <c r="D30" s="51">
        <f t="shared" si="0"/>
        <v>13.532</v>
      </c>
    </row>
    <row r="31" spans="1:4" x14ac:dyDescent="0.25">
      <c r="A31" s="98" t="s">
        <v>40</v>
      </c>
      <c r="B31" s="174" t="s">
        <v>57</v>
      </c>
      <c r="C31" s="133">
        <f>(Гладкий!C31+3)/2</f>
        <v>9.9499999999999993</v>
      </c>
      <c r="D31" s="53">
        <f t="shared" si="0"/>
        <v>13.532</v>
      </c>
    </row>
    <row r="32" spans="1:4" x14ac:dyDescent="0.25">
      <c r="A32" s="99" t="s">
        <v>41</v>
      </c>
      <c r="B32" s="175" t="s">
        <v>58</v>
      </c>
      <c r="C32" s="134">
        <f>(Гладкий!C32+3)/2</f>
        <v>9.9499999999999993</v>
      </c>
      <c r="D32" s="55">
        <f t="shared" si="0"/>
        <v>13.532</v>
      </c>
    </row>
    <row r="33" spans="1:4" x14ac:dyDescent="0.25">
      <c r="A33" s="100" t="s">
        <v>42</v>
      </c>
      <c r="B33" s="176" t="s">
        <v>59</v>
      </c>
      <c r="C33" s="135">
        <f>(Гладкий!C33+3)/2</f>
        <v>9.9499999999999993</v>
      </c>
      <c r="D33" s="57">
        <f t="shared" si="0"/>
        <v>13.532</v>
      </c>
    </row>
    <row r="34" spans="1:4" x14ac:dyDescent="0.25">
      <c r="A34" s="101" t="s">
        <v>44</v>
      </c>
      <c r="B34" s="177" t="s">
        <v>58</v>
      </c>
      <c r="C34" s="136">
        <f>(Гладкий!C34+3)/2</f>
        <v>9.9499999999999993</v>
      </c>
      <c r="D34" s="59">
        <f t="shared" si="0"/>
        <v>13.532</v>
      </c>
    </row>
    <row r="35" spans="1:4" x14ac:dyDescent="0.25">
      <c r="A35" s="102" t="s">
        <v>45</v>
      </c>
      <c r="B35" s="178" t="s">
        <v>61</v>
      </c>
      <c r="C35" s="137">
        <f>(Гладкий!C35+3)/2</f>
        <v>9.9499999999999993</v>
      </c>
      <c r="D35" s="61">
        <f t="shared" si="0"/>
        <v>13.532</v>
      </c>
    </row>
    <row r="36" spans="1:4" x14ac:dyDescent="0.25">
      <c r="A36" s="103" t="s">
        <v>46</v>
      </c>
      <c r="B36" s="179" t="s">
        <v>60</v>
      </c>
      <c r="C36" s="138">
        <f>(Гладкий!C36+3)/2</f>
        <v>9.9499999999999993</v>
      </c>
      <c r="D36" s="63">
        <f t="shared" si="0"/>
        <v>13.532</v>
      </c>
    </row>
    <row r="37" spans="1:4" x14ac:dyDescent="0.25">
      <c r="A37" s="104" t="s">
        <v>47</v>
      </c>
      <c r="B37" s="180" t="s">
        <v>62</v>
      </c>
      <c r="C37" s="139">
        <f>(Гладкий!C37+3)/2</f>
        <v>9.9499999999999993</v>
      </c>
      <c r="D37" s="65">
        <f t="shared" si="0"/>
        <v>13.532</v>
      </c>
    </row>
    <row r="38" spans="1:4" x14ac:dyDescent="0.25">
      <c r="A38" s="105" t="s">
        <v>48</v>
      </c>
      <c r="B38" s="181" t="s">
        <v>63</v>
      </c>
      <c r="C38" s="140">
        <f>(Гладкий!C38+3)/2</f>
        <v>9.9499999999999993</v>
      </c>
      <c r="D38" s="67">
        <f t="shared" si="0"/>
        <v>13.532</v>
      </c>
    </row>
    <row r="39" spans="1:4" x14ac:dyDescent="0.25">
      <c r="A39" s="106" t="s">
        <v>49</v>
      </c>
      <c r="B39" s="182" t="s">
        <v>64</v>
      </c>
      <c r="C39" s="141">
        <f>(Гладкий!C39+3)/2</f>
        <v>9.9499999999999993</v>
      </c>
      <c r="D39" s="69">
        <f t="shared" si="0"/>
        <v>13.532</v>
      </c>
    </row>
    <row r="40" spans="1:4" x14ac:dyDescent="0.25">
      <c r="A40" s="107" t="s">
        <v>50</v>
      </c>
      <c r="B40" s="183" t="s">
        <v>64</v>
      </c>
      <c r="C40" s="142">
        <f>(Гладкий!C40+3)/2</f>
        <v>9.9499999999999993</v>
      </c>
      <c r="D40" s="71">
        <f t="shared" si="0"/>
        <v>13.532</v>
      </c>
    </row>
    <row r="41" spans="1:4" ht="19.5" thickBot="1" x14ac:dyDescent="0.3">
      <c r="A41" s="108" t="s">
        <v>51</v>
      </c>
      <c r="B41" s="184" t="s">
        <v>65</v>
      </c>
      <c r="C41" s="143">
        <f>(Гладкий!C41+3)/2</f>
        <v>9.9499999999999993</v>
      </c>
      <c r="D41" s="73">
        <f t="shared" si="0"/>
        <v>13.532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zoomScaleNormal="100" workbookViewId="0">
      <selection activeCell="F7" sqref="F7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4" t="s">
        <v>68</v>
      </c>
      <c r="B2" s="245"/>
      <c r="C2" s="245"/>
      <c r="D2" s="246"/>
    </row>
    <row r="3" spans="1:4" ht="39" customHeight="1" x14ac:dyDescent="0.25">
      <c r="A3" s="247" t="s">
        <v>88</v>
      </c>
      <c r="B3" s="248"/>
      <c r="C3" s="248"/>
      <c r="D3" s="249"/>
    </row>
    <row r="4" spans="1:4" x14ac:dyDescent="0.25">
      <c r="A4" s="197"/>
      <c r="B4" s="198"/>
      <c r="C4" s="198"/>
      <c r="D4" s="199"/>
    </row>
    <row r="5" spans="1:4" x14ac:dyDescent="0.25">
      <c r="A5" s="200"/>
      <c r="B5" s="201"/>
      <c r="C5" s="201"/>
      <c r="D5" s="202"/>
    </row>
    <row r="6" spans="1:4" x14ac:dyDescent="0.25">
      <c r="A6" s="200"/>
      <c r="B6" s="201"/>
      <c r="C6" s="201"/>
      <c r="D6" s="202"/>
    </row>
    <row r="7" spans="1:4" x14ac:dyDescent="0.25">
      <c r="A7" s="200"/>
      <c r="B7" s="201"/>
      <c r="C7" s="201"/>
      <c r="D7" s="202"/>
    </row>
    <row r="8" spans="1:4" x14ac:dyDescent="0.25">
      <c r="A8" s="200"/>
      <c r="B8" s="201"/>
      <c r="C8" s="201"/>
      <c r="D8" s="202"/>
    </row>
    <row r="9" spans="1:4" x14ac:dyDescent="0.25">
      <c r="A9" s="200"/>
      <c r="B9" s="201"/>
      <c r="C9" s="201"/>
      <c r="D9" s="202"/>
    </row>
    <row r="10" spans="1:4" x14ac:dyDescent="0.25">
      <c r="A10" s="200"/>
      <c r="B10" s="206"/>
      <c r="C10" s="201"/>
      <c r="D10" s="202"/>
    </row>
    <row r="11" spans="1:4" x14ac:dyDescent="0.25">
      <c r="A11" s="200"/>
      <c r="B11" s="201"/>
      <c r="C11" s="201"/>
      <c r="D11" s="202"/>
    </row>
    <row r="12" spans="1:4" x14ac:dyDescent="0.25">
      <c r="A12" s="200"/>
      <c r="B12" s="201"/>
      <c r="C12" s="201"/>
      <c r="D12" s="202"/>
    </row>
    <row r="13" spans="1:4" x14ac:dyDescent="0.25">
      <c r="A13" s="200"/>
      <c r="B13" s="201"/>
      <c r="C13" s="201"/>
      <c r="D13" s="202"/>
    </row>
    <row r="14" spans="1:4" x14ac:dyDescent="0.25">
      <c r="A14" s="200"/>
      <c r="B14" s="201"/>
      <c r="C14" s="201"/>
      <c r="D14" s="202"/>
    </row>
    <row r="15" spans="1:4" x14ac:dyDescent="0.25">
      <c r="A15" s="200"/>
      <c r="B15" s="201"/>
      <c r="C15" s="201"/>
      <c r="D15" s="202"/>
    </row>
    <row r="16" spans="1:4" x14ac:dyDescent="0.25">
      <c r="A16" s="200"/>
      <c r="B16" s="201"/>
      <c r="C16" s="201"/>
      <c r="D16" s="202"/>
    </row>
    <row r="17" spans="1:4" x14ac:dyDescent="0.25">
      <c r="A17" s="200"/>
      <c r="B17" s="201"/>
      <c r="C17" s="201"/>
      <c r="D17" s="202"/>
    </row>
    <row r="18" spans="1:4" x14ac:dyDescent="0.25">
      <c r="A18" s="200"/>
      <c r="B18" s="201"/>
      <c r="C18" s="201"/>
      <c r="D18" s="202"/>
    </row>
    <row r="19" spans="1:4" x14ac:dyDescent="0.25">
      <c r="A19" s="200"/>
      <c r="B19" s="201"/>
      <c r="C19" s="201"/>
      <c r="D19" s="202"/>
    </row>
    <row r="20" spans="1:4" x14ac:dyDescent="0.25">
      <c r="A20" s="200"/>
      <c r="B20" s="201"/>
      <c r="C20" s="201"/>
      <c r="D20" s="202"/>
    </row>
    <row r="21" spans="1:4" x14ac:dyDescent="0.25">
      <c r="A21" s="200"/>
      <c r="B21" s="201"/>
      <c r="C21" s="201"/>
      <c r="D21" s="202"/>
    </row>
    <row r="22" spans="1:4" x14ac:dyDescent="0.25">
      <c r="A22" s="200"/>
      <c r="B22" s="201"/>
      <c r="C22" s="201"/>
      <c r="D22" s="202"/>
    </row>
    <row r="23" spans="1:4" x14ac:dyDescent="0.25">
      <c r="A23" s="200"/>
      <c r="B23" s="201"/>
      <c r="C23" s="201"/>
      <c r="D23" s="202"/>
    </row>
    <row r="24" spans="1:4" x14ac:dyDescent="0.25">
      <c r="A24" s="200"/>
      <c r="B24" s="201"/>
      <c r="C24" s="201"/>
      <c r="D24" s="202"/>
    </row>
    <row r="25" spans="1:4" x14ac:dyDescent="0.25">
      <c r="A25" s="200"/>
      <c r="B25" s="201"/>
      <c r="C25" s="201"/>
      <c r="D25" s="202"/>
    </row>
    <row r="26" spans="1:4" x14ac:dyDescent="0.25">
      <c r="A26" s="200"/>
      <c r="B26" s="201"/>
      <c r="C26" s="201"/>
      <c r="D26" s="202"/>
    </row>
    <row r="27" spans="1:4" x14ac:dyDescent="0.25">
      <c r="A27" s="200"/>
      <c r="B27" s="201"/>
      <c r="C27" s="201"/>
      <c r="D27" s="202"/>
    </row>
    <row r="28" spans="1:4" x14ac:dyDescent="0.25">
      <c r="A28" s="200"/>
      <c r="B28" s="201"/>
      <c r="C28" s="201"/>
      <c r="D28" s="202"/>
    </row>
    <row r="29" spans="1:4" x14ac:dyDescent="0.25">
      <c r="A29" s="200"/>
      <c r="B29" s="201"/>
      <c r="C29" s="201"/>
      <c r="D29" s="202"/>
    </row>
    <row r="30" spans="1:4" x14ac:dyDescent="0.25">
      <c r="A30" s="200"/>
      <c r="B30" s="201"/>
      <c r="C30" s="201"/>
      <c r="D30" s="202"/>
    </row>
    <row r="31" spans="1:4" x14ac:dyDescent="0.25">
      <c r="A31" s="200"/>
      <c r="B31" s="201"/>
      <c r="C31" s="201"/>
      <c r="D31" s="202"/>
    </row>
    <row r="32" spans="1:4" x14ac:dyDescent="0.25">
      <c r="A32" s="200"/>
      <c r="B32" s="201"/>
      <c r="C32" s="201"/>
      <c r="D32" s="202"/>
    </row>
    <row r="33" spans="1:4" x14ac:dyDescent="0.25">
      <c r="A33" s="200"/>
      <c r="B33" s="201"/>
      <c r="C33" s="201"/>
      <c r="D33" s="202"/>
    </row>
    <row r="34" spans="1:4" x14ac:dyDescent="0.25">
      <c r="A34" s="200"/>
      <c r="B34" s="201"/>
      <c r="C34" s="201"/>
      <c r="D34" s="202"/>
    </row>
    <row r="35" spans="1:4" x14ac:dyDescent="0.25">
      <c r="A35" s="200"/>
      <c r="B35" s="201"/>
      <c r="C35" s="201"/>
      <c r="D35" s="202"/>
    </row>
    <row r="36" spans="1:4" x14ac:dyDescent="0.25">
      <c r="A36" s="200"/>
      <c r="B36" s="201"/>
      <c r="C36" s="201"/>
      <c r="D36" s="202"/>
    </row>
    <row r="37" spans="1:4" x14ac:dyDescent="0.25">
      <c r="A37" s="200"/>
      <c r="B37" s="201"/>
      <c r="C37" s="201"/>
      <c r="D37" s="202"/>
    </row>
    <row r="38" spans="1:4" x14ac:dyDescent="0.25">
      <c r="A38" s="200"/>
      <c r="B38" s="201"/>
      <c r="C38" s="201"/>
      <c r="D38" s="202"/>
    </row>
    <row r="39" spans="1:4" x14ac:dyDescent="0.25">
      <c r="A39" s="200"/>
      <c r="B39" s="201"/>
      <c r="C39" s="201"/>
      <c r="D39" s="202"/>
    </row>
    <row r="40" spans="1:4" x14ac:dyDescent="0.25">
      <c r="A40" s="200"/>
      <c r="B40" s="201"/>
      <c r="C40" s="201"/>
      <c r="D40" s="202"/>
    </row>
    <row r="41" spans="1:4" x14ac:dyDescent="0.25">
      <c r="A41" s="200"/>
      <c r="B41" s="201"/>
      <c r="C41" s="201"/>
      <c r="D41" s="202"/>
    </row>
    <row r="42" spans="1:4" x14ac:dyDescent="0.25">
      <c r="A42" s="203"/>
      <c r="B42" s="204"/>
      <c r="C42" s="204"/>
      <c r="D42" s="205"/>
    </row>
  </sheetData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G3" sqref="G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57031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27" t="s">
        <v>68</v>
      </c>
      <c r="B2" s="228"/>
      <c r="C2" s="228"/>
      <c r="D2" s="229"/>
    </row>
    <row r="3" spans="1:4" ht="39" customHeight="1" thickBot="1" x14ac:dyDescent="0.3">
      <c r="A3" s="230" t="s">
        <v>72</v>
      </c>
      <c r="B3" s="231"/>
      <c r="C3" s="231"/>
      <c r="D3" s="232"/>
    </row>
    <row r="4" spans="1:4" ht="19.5" thickBot="1" x14ac:dyDescent="0.3">
      <c r="A4" s="235" t="s">
        <v>0</v>
      </c>
      <c r="B4" s="237" t="s">
        <v>1</v>
      </c>
      <c r="C4" s="233" t="s">
        <v>2</v>
      </c>
      <c r="D4" s="234"/>
    </row>
    <row r="5" spans="1:4" ht="38.25" thickBot="1" x14ac:dyDescent="0.3">
      <c r="A5" s="236"/>
      <c r="B5" s="238"/>
      <c r="C5" s="145" t="s">
        <v>3</v>
      </c>
      <c r="D5" s="146" t="s">
        <v>4</v>
      </c>
    </row>
    <row r="6" spans="1:4" x14ac:dyDescent="0.25">
      <c r="A6" s="4" t="s">
        <v>5</v>
      </c>
      <c r="B6" s="74" t="s">
        <v>6</v>
      </c>
      <c r="C6" s="109">
        <v>17.899999999999999</v>
      </c>
      <c r="D6" s="5">
        <v>24.4</v>
      </c>
    </row>
    <row r="7" spans="1:4" x14ac:dyDescent="0.25">
      <c r="A7" s="6" t="s">
        <v>13</v>
      </c>
      <c r="B7" s="75" t="s">
        <v>9</v>
      </c>
      <c r="C7" s="110">
        <v>17.899999999999999</v>
      </c>
      <c r="D7" s="7">
        <v>24.4</v>
      </c>
    </row>
    <row r="8" spans="1:4" x14ac:dyDescent="0.25">
      <c r="A8" s="8" t="s">
        <v>14</v>
      </c>
      <c r="B8" s="76" t="s">
        <v>16</v>
      </c>
      <c r="C8" s="111">
        <v>17.899999999999999</v>
      </c>
      <c r="D8" s="9">
        <v>24.4</v>
      </c>
    </row>
    <row r="9" spans="1:4" x14ac:dyDescent="0.25">
      <c r="A9" s="10" t="s">
        <v>15</v>
      </c>
      <c r="B9" s="77" t="s">
        <v>16</v>
      </c>
      <c r="C9" s="112">
        <v>17.899999999999999</v>
      </c>
      <c r="D9" s="11">
        <v>24.4</v>
      </c>
    </row>
    <row r="10" spans="1:4" x14ac:dyDescent="0.25">
      <c r="A10" s="12" t="s">
        <v>12</v>
      </c>
      <c r="B10" s="78" t="s">
        <v>16</v>
      </c>
      <c r="C10" s="113">
        <v>17.899999999999999</v>
      </c>
      <c r="D10" s="13">
        <v>24.4</v>
      </c>
    </row>
    <row r="11" spans="1:4" x14ac:dyDescent="0.25">
      <c r="A11" s="14" t="s">
        <v>17</v>
      </c>
      <c r="B11" s="79" t="s">
        <v>18</v>
      </c>
      <c r="C11" s="114">
        <v>17.899999999999999</v>
      </c>
      <c r="D11" s="15">
        <v>24.4</v>
      </c>
    </row>
    <row r="12" spans="1:4" x14ac:dyDescent="0.25">
      <c r="A12" s="16" t="s">
        <v>19</v>
      </c>
      <c r="B12" s="80" t="s">
        <v>20</v>
      </c>
      <c r="C12" s="115">
        <v>17.899999999999999</v>
      </c>
      <c r="D12" s="17">
        <v>24.4</v>
      </c>
    </row>
    <row r="13" spans="1:4" x14ac:dyDescent="0.25">
      <c r="A13" s="18" t="s">
        <v>21</v>
      </c>
      <c r="B13" s="81" t="s">
        <v>22</v>
      </c>
      <c r="C13" s="116">
        <v>17.899999999999999</v>
      </c>
      <c r="D13" s="19">
        <v>24.4</v>
      </c>
    </row>
    <row r="14" spans="1:4" x14ac:dyDescent="0.25">
      <c r="A14" s="20" t="s">
        <v>23</v>
      </c>
      <c r="B14" s="82" t="s">
        <v>24</v>
      </c>
      <c r="C14" s="117">
        <v>17.899999999999999</v>
      </c>
      <c r="D14" s="21">
        <v>24.4</v>
      </c>
    </row>
    <row r="15" spans="1:4" x14ac:dyDescent="0.25">
      <c r="A15" s="22" t="s">
        <v>25</v>
      </c>
      <c r="B15" s="83" t="s">
        <v>26</v>
      </c>
      <c r="C15" s="118">
        <v>17.899999999999999</v>
      </c>
      <c r="D15" s="23">
        <v>24.4</v>
      </c>
    </row>
    <row r="16" spans="1:4" x14ac:dyDescent="0.25">
      <c r="A16" s="24" t="s">
        <v>7</v>
      </c>
      <c r="B16" s="84" t="s">
        <v>8</v>
      </c>
      <c r="C16" s="119">
        <v>11.9</v>
      </c>
      <c r="D16" s="25">
        <v>16.2</v>
      </c>
    </row>
    <row r="17" spans="1:4" x14ac:dyDescent="0.25">
      <c r="A17" s="26" t="s">
        <v>27</v>
      </c>
      <c r="B17" s="85" t="s">
        <v>28</v>
      </c>
      <c r="C17" s="120">
        <v>11.9</v>
      </c>
      <c r="D17" s="27">
        <v>16.2</v>
      </c>
    </row>
    <row r="18" spans="1:4" x14ac:dyDescent="0.25">
      <c r="A18" s="28" t="s">
        <v>29</v>
      </c>
      <c r="B18" s="86" t="s">
        <v>30</v>
      </c>
      <c r="C18" s="121">
        <v>16.899999999999999</v>
      </c>
      <c r="D18" s="29">
        <v>23</v>
      </c>
    </row>
    <row r="19" spans="1:4" x14ac:dyDescent="0.25">
      <c r="A19" s="30" t="s">
        <v>31</v>
      </c>
      <c r="B19" s="87" t="s">
        <v>32</v>
      </c>
      <c r="C19" s="122">
        <v>16.899999999999999</v>
      </c>
      <c r="D19" s="31">
        <v>23</v>
      </c>
    </row>
    <row r="20" spans="1:4" x14ac:dyDescent="0.25">
      <c r="A20" s="32" t="s">
        <v>10</v>
      </c>
      <c r="B20" s="88" t="s">
        <v>32</v>
      </c>
      <c r="C20" s="123">
        <v>16.899999999999999</v>
      </c>
      <c r="D20" s="33">
        <v>23</v>
      </c>
    </row>
    <row r="21" spans="1:4" x14ac:dyDescent="0.25">
      <c r="A21" s="34" t="s">
        <v>33</v>
      </c>
      <c r="B21" s="89" t="s">
        <v>52</v>
      </c>
      <c r="C21" s="124">
        <v>16.899999999999999</v>
      </c>
      <c r="D21" s="35">
        <v>23</v>
      </c>
    </row>
    <row r="22" spans="1:4" x14ac:dyDescent="0.25">
      <c r="A22" s="36" t="s">
        <v>11</v>
      </c>
      <c r="B22" s="90" t="s">
        <v>52</v>
      </c>
      <c r="C22" s="125">
        <v>16.899999999999999</v>
      </c>
      <c r="D22" s="37">
        <v>23</v>
      </c>
    </row>
    <row r="23" spans="1:4" x14ac:dyDescent="0.25">
      <c r="A23" s="186" t="s">
        <v>69</v>
      </c>
      <c r="B23" s="147" t="s">
        <v>70</v>
      </c>
      <c r="C23" s="148">
        <v>16.899999999999999</v>
      </c>
      <c r="D23" s="149">
        <v>23</v>
      </c>
    </row>
    <row r="24" spans="1:4" x14ac:dyDescent="0.25">
      <c r="A24" s="38" t="s">
        <v>34</v>
      </c>
      <c r="B24" s="91" t="s">
        <v>66</v>
      </c>
      <c r="C24" s="126">
        <v>16.899999999999999</v>
      </c>
      <c r="D24" s="39">
        <v>23</v>
      </c>
    </row>
    <row r="25" spans="1:4" x14ac:dyDescent="0.25">
      <c r="A25" s="40" t="s">
        <v>35</v>
      </c>
      <c r="B25" s="92" t="s">
        <v>53</v>
      </c>
      <c r="C25" s="127">
        <v>16.899999999999999</v>
      </c>
      <c r="D25" s="41">
        <v>23</v>
      </c>
    </row>
    <row r="26" spans="1:4" x14ac:dyDescent="0.25">
      <c r="A26" s="42" t="s">
        <v>36</v>
      </c>
      <c r="B26" s="93" t="s">
        <v>54</v>
      </c>
      <c r="C26" s="128">
        <v>16.899999999999999</v>
      </c>
      <c r="D26" s="43">
        <v>23</v>
      </c>
    </row>
    <row r="27" spans="1:4" x14ac:dyDescent="0.25">
      <c r="A27" s="44" t="s">
        <v>37</v>
      </c>
      <c r="B27" s="94" t="s">
        <v>55</v>
      </c>
      <c r="C27" s="129">
        <v>16.899999999999999</v>
      </c>
      <c r="D27" s="45">
        <v>23</v>
      </c>
    </row>
    <row r="28" spans="1:4" x14ac:dyDescent="0.25">
      <c r="A28" s="46" t="s">
        <v>38</v>
      </c>
      <c r="B28" s="95" t="s">
        <v>20</v>
      </c>
      <c r="C28" s="130">
        <v>16.899999999999999</v>
      </c>
      <c r="D28" s="47">
        <v>23</v>
      </c>
    </row>
    <row r="29" spans="1:4" x14ac:dyDescent="0.25">
      <c r="A29" s="48" t="s">
        <v>39</v>
      </c>
      <c r="B29" s="96" t="s">
        <v>20</v>
      </c>
      <c r="C29" s="131">
        <v>16.899999999999999</v>
      </c>
      <c r="D29" s="49">
        <v>23</v>
      </c>
    </row>
    <row r="30" spans="1:4" x14ac:dyDescent="0.25">
      <c r="A30" s="50" t="s">
        <v>43</v>
      </c>
      <c r="B30" s="97" t="s">
        <v>56</v>
      </c>
      <c r="C30" s="132">
        <v>16.899999999999999</v>
      </c>
      <c r="D30" s="51">
        <v>23</v>
      </c>
    </row>
    <row r="31" spans="1:4" x14ac:dyDescent="0.25">
      <c r="A31" s="52" t="s">
        <v>40</v>
      </c>
      <c r="B31" s="98" t="s">
        <v>57</v>
      </c>
      <c r="C31" s="133">
        <v>16.899999999999999</v>
      </c>
      <c r="D31" s="53">
        <v>23</v>
      </c>
    </row>
    <row r="32" spans="1:4" x14ac:dyDescent="0.25">
      <c r="A32" s="54" t="s">
        <v>41</v>
      </c>
      <c r="B32" s="99" t="s">
        <v>58</v>
      </c>
      <c r="C32" s="134">
        <v>16.899999999999999</v>
      </c>
      <c r="D32" s="55">
        <v>23</v>
      </c>
    </row>
    <row r="33" spans="1:4" x14ac:dyDescent="0.25">
      <c r="A33" s="56" t="s">
        <v>42</v>
      </c>
      <c r="B33" s="100" t="s">
        <v>59</v>
      </c>
      <c r="C33" s="135">
        <v>16.899999999999999</v>
      </c>
      <c r="D33" s="57">
        <v>23</v>
      </c>
    </row>
    <row r="34" spans="1:4" x14ac:dyDescent="0.25">
      <c r="A34" s="58" t="s">
        <v>44</v>
      </c>
      <c r="B34" s="101" t="s">
        <v>58</v>
      </c>
      <c r="C34" s="136">
        <v>16.899999999999999</v>
      </c>
      <c r="D34" s="59">
        <v>23</v>
      </c>
    </row>
    <row r="35" spans="1:4" x14ac:dyDescent="0.25">
      <c r="A35" s="60" t="s">
        <v>45</v>
      </c>
      <c r="B35" s="102" t="s">
        <v>61</v>
      </c>
      <c r="C35" s="137">
        <v>16.899999999999999</v>
      </c>
      <c r="D35" s="61">
        <v>23</v>
      </c>
    </row>
    <row r="36" spans="1:4" x14ac:dyDescent="0.25">
      <c r="A36" s="62" t="s">
        <v>46</v>
      </c>
      <c r="B36" s="103" t="s">
        <v>60</v>
      </c>
      <c r="C36" s="138">
        <v>16.899999999999999</v>
      </c>
      <c r="D36" s="63">
        <v>23</v>
      </c>
    </row>
    <row r="37" spans="1:4" x14ac:dyDescent="0.25">
      <c r="A37" s="64" t="s">
        <v>47</v>
      </c>
      <c r="B37" s="104" t="s">
        <v>62</v>
      </c>
      <c r="C37" s="139">
        <v>16.899999999999999</v>
      </c>
      <c r="D37" s="65">
        <v>23</v>
      </c>
    </row>
    <row r="38" spans="1:4" x14ac:dyDescent="0.25">
      <c r="A38" s="66" t="s">
        <v>48</v>
      </c>
      <c r="B38" s="105" t="s">
        <v>63</v>
      </c>
      <c r="C38" s="140">
        <v>16.899999999999999</v>
      </c>
      <c r="D38" s="67">
        <v>23</v>
      </c>
    </row>
    <row r="39" spans="1:4" x14ac:dyDescent="0.25">
      <c r="A39" s="68" t="s">
        <v>49</v>
      </c>
      <c r="B39" s="106" t="s">
        <v>64</v>
      </c>
      <c r="C39" s="141">
        <v>16.899999999999999</v>
      </c>
      <c r="D39" s="69">
        <v>23</v>
      </c>
    </row>
    <row r="40" spans="1:4" x14ac:dyDescent="0.25">
      <c r="A40" s="70" t="s">
        <v>50</v>
      </c>
      <c r="B40" s="107" t="s">
        <v>64</v>
      </c>
      <c r="C40" s="142">
        <v>16.899999999999999</v>
      </c>
      <c r="D40" s="71">
        <v>23</v>
      </c>
    </row>
    <row r="41" spans="1:4" ht="19.5" thickBot="1" x14ac:dyDescent="0.3">
      <c r="A41" s="72" t="s">
        <v>51</v>
      </c>
      <c r="B41" s="108" t="s">
        <v>65</v>
      </c>
      <c r="C41" s="143">
        <v>16.899999999999999</v>
      </c>
      <c r="D41" s="73">
        <v>23</v>
      </c>
    </row>
  </sheetData>
  <mergeCells count="6">
    <mergeCell ref="A1:D1"/>
    <mergeCell ref="A2:D2"/>
    <mergeCell ref="A3:D3"/>
    <mergeCell ref="C4:D4"/>
    <mergeCell ref="A4:A5"/>
    <mergeCell ref="B4:B5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workbookViewId="0">
      <selection activeCell="G4" sqref="G4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1" customWidth="1"/>
    <col min="4" max="4" width="21.85546875" style="1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92</v>
      </c>
      <c r="B3" s="231"/>
      <c r="C3" s="231"/>
      <c r="D3" s="232"/>
    </row>
    <row r="4" spans="1:4" ht="38.25" customHeight="1" thickBot="1" x14ac:dyDescent="0.3">
      <c r="A4" s="235" t="s">
        <v>185</v>
      </c>
      <c r="B4" s="239"/>
      <c r="C4" s="250" t="s">
        <v>2</v>
      </c>
      <c r="D4" s="251"/>
    </row>
    <row r="5" spans="1:4" ht="38.25" thickBot="1" x14ac:dyDescent="0.3">
      <c r="A5" s="252"/>
      <c r="B5" s="253"/>
      <c r="C5" s="144" t="s">
        <v>186</v>
      </c>
      <c r="D5" s="208" t="s">
        <v>187</v>
      </c>
    </row>
    <row r="6" spans="1:4" x14ac:dyDescent="0.25">
      <c r="A6" s="254" t="s">
        <v>190</v>
      </c>
      <c r="B6" s="212" t="s">
        <v>188</v>
      </c>
      <c r="C6" s="216">
        <v>2500</v>
      </c>
      <c r="D6" s="212">
        <v>3500</v>
      </c>
    </row>
    <row r="7" spans="1:4" x14ac:dyDescent="0.25">
      <c r="A7" s="255"/>
      <c r="B7" s="213" t="s">
        <v>93</v>
      </c>
      <c r="C7" s="217">
        <v>3000</v>
      </c>
      <c r="D7" s="213">
        <v>4000</v>
      </c>
    </row>
    <row r="8" spans="1:4" x14ac:dyDescent="0.25">
      <c r="A8" s="255"/>
      <c r="B8" s="213" t="s">
        <v>189</v>
      </c>
      <c r="C8" s="217">
        <v>3000</v>
      </c>
      <c r="D8" s="213">
        <v>4000</v>
      </c>
    </row>
    <row r="9" spans="1:4" x14ac:dyDescent="0.25">
      <c r="A9" s="255"/>
      <c r="B9" s="213" t="s">
        <v>94</v>
      </c>
      <c r="C9" s="217">
        <v>2500</v>
      </c>
      <c r="D9" s="213">
        <v>3500</v>
      </c>
    </row>
    <row r="10" spans="1:4" ht="19.5" thickBot="1" x14ac:dyDescent="0.3">
      <c r="A10" s="256"/>
      <c r="B10" s="214" t="s">
        <v>95</v>
      </c>
      <c r="C10" s="218">
        <v>3000</v>
      </c>
      <c r="D10" s="214">
        <v>4000</v>
      </c>
    </row>
    <row r="11" spans="1:4" x14ac:dyDescent="0.25">
      <c r="A11" s="257" t="s">
        <v>96</v>
      </c>
      <c r="B11" s="212" t="s">
        <v>97</v>
      </c>
      <c r="C11" s="216">
        <v>3500</v>
      </c>
      <c r="D11" s="212">
        <v>5000</v>
      </c>
    </row>
    <row r="12" spans="1:4" x14ac:dyDescent="0.25">
      <c r="A12" s="258"/>
      <c r="B12" s="213" t="s">
        <v>98</v>
      </c>
      <c r="C12" s="217">
        <v>10000</v>
      </c>
      <c r="D12" s="213">
        <v>15000</v>
      </c>
    </row>
    <row r="13" spans="1:4" x14ac:dyDescent="0.25">
      <c r="A13" s="258"/>
      <c r="B13" s="213" t="s">
        <v>99</v>
      </c>
      <c r="C13" s="217">
        <v>11000</v>
      </c>
      <c r="D13" s="213">
        <v>13500</v>
      </c>
    </row>
    <row r="14" spans="1:4" ht="25.5" x14ac:dyDescent="0.25">
      <c r="A14" s="258"/>
      <c r="B14" s="213" t="s">
        <v>100</v>
      </c>
      <c r="C14" s="217">
        <v>7500</v>
      </c>
      <c r="D14" s="213">
        <v>12000</v>
      </c>
    </row>
    <row r="15" spans="1:4" ht="25.5" x14ac:dyDescent="0.25">
      <c r="A15" s="258"/>
      <c r="B15" s="213" t="s">
        <v>101</v>
      </c>
      <c r="C15" s="217">
        <v>8000</v>
      </c>
      <c r="D15" s="213">
        <v>12000</v>
      </c>
    </row>
    <row r="16" spans="1:4" x14ac:dyDescent="0.25">
      <c r="A16" s="258"/>
      <c r="B16" s="213" t="s">
        <v>102</v>
      </c>
      <c r="C16" s="217">
        <v>8000</v>
      </c>
      <c r="D16" s="213">
        <v>12000</v>
      </c>
    </row>
    <row r="17" spans="1:4" ht="19.5" thickBot="1" x14ac:dyDescent="0.3">
      <c r="A17" s="258"/>
      <c r="B17" s="214" t="s">
        <v>103</v>
      </c>
      <c r="C17" s="218">
        <v>10000</v>
      </c>
      <c r="D17" s="214">
        <v>15000</v>
      </c>
    </row>
    <row r="18" spans="1:4" ht="18.75" customHeight="1" x14ac:dyDescent="0.25">
      <c r="A18" s="257" t="s">
        <v>211</v>
      </c>
      <c r="B18" s="212" t="s">
        <v>104</v>
      </c>
      <c r="C18" s="216" t="s">
        <v>191</v>
      </c>
      <c r="D18" s="212" t="s">
        <v>192</v>
      </c>
    </row>
    <row r="19" spans="1:4" x14ac:dyDescent="0.25">
      <c r="A19" s="258"/>
      <c r="B19" s="213" t="s">
        <v>105</v>
      </c>
      <c r="C19" s="217" t="s">
        <v>193</v>
      </c>
      <c r="D19" s="213" t="s">
        <v>194</v>
      </c>
    </row>
    <row r="20" spans="1:4" x14ac:dyDescent="0.25">
      <c r="A20" s="258"/>
      <c r="B20" s="213" t="s">
        <v>106</v>
      </c>
      <c r="C20" s="217" t="s">
        <v>195</v>
      </c>
      <c r="D20" s="213" t="s">
        <v>196</v>
      </c>
    </row>
    <row r="21" spans="1:4" x14ac:dyDescent="0.25">
      <c r="A21" s="258"/>
      <c r="B21" s="213" t="s">
        <v>107</v>
      </c>
      <c r="C21" s="217" t="s">
        <v>197</v>
      </c>
      <c r="D21" s="213" t="s">
        <v>198</v>
      </c>
    </row>
    <row r="22" spans="1:4" x14ac:dyDescent="0.25">
      <c r="A22" s="258"/>
      <c r="B22" s="213" t="s">
        <v>108</v>
      </c>
      <c r="C22" s="217" t="s">
        <v>193</v>
      </c>
      <c r="D22" s="213" t="s">
        <v>199</v>
      </c>
    </row>
    <row r="23" spans="1:4" x14ac:dyDescent="0.25">
      <c r="A23" s="258"/>
      <c r="B23" s="213" t="s">
        <v>109</v>
      </c>
      <c r="C23" s="217" t="s">
        <v>199</v>
      </c>
      <c r="D23" s="213" t="s">
        <v>197</v>
      </c>
    </row>
    <row r="24" spans="1:4" x14ac:dyDescent="0.25">
      <c r="A24" s="258"/>
      <c r="B24" s="213" t="s">
        <v>110</v>
      </c>
      <c r="C24" s="217" t="s">
        <v>200</v>
      </c>
      <c r="D24" s="213" t="s">
        <v>201</v>
      </c>
    </row>
    <row r="25" spans="1:4" x14ac:dyDescent="0.25">
      <c r="A25" s="258"/>
      <c r="B25" s="213" t="s">
        <v>111</v>
      </c>
      <c r="C25" s="217" t="s">
        <v>196</v>
      </c>
      <c r="D25" s="213" t="s">
        <v>202</v>
      </c>
    </row>
    <row r="26" spans="1:4" x14ac:dyDescent="0.25">
      <c r="A26" s="258"/>
      <c r="B26" s="213" t="s">
        <v>112</v>
      </c>
      <c r="C26" s="217" t="s">
        <v>192</v>
      </c>
      <c r="D26" s="213" t="s">
        <v>199</v>
      </c>
    </row>
    <row r="27" spans="1:4" x14ac:dyDescent="0.25">
      <c r="A27" s="258"/>
      <c r="B27" s="213" t="s">
        <v>113</v>
      </c>
      <c r="C27" s="217" t="s">
        <v>203</v>
      </c>
      <c r="D27" s="213" t="s">
        <v>192</v>
      </c>
    </row>
    <row r="28" spans="1:4" x14ac:dyDescent="0.25">
      <c r="A28" s="258"/>
      <c r="B28" s="213" t="s">
        <v>114</v>
      </c>
      <c r="C28" s="217" t="s">
        <v>204</v>
      </c>
      <c r="D28" s="213" t="s">
        <v>195</v>
      </c>
    </row>
    <row r="29" spans="1:4" x14ac:dyDescent="0.25">
      <c r="A29" s="258"/>
      <c r="B29" s="213" t="s">
        <v>115</v>
      </c>
      <c r="C29" s="217" t="s">
        <v>195</v>
      </c>
      <c r="D29" s="213" t="s">
        <v>196</v>
      </c>
    </row>
    <row r="30" spans="1:4" x14ac:dyDescent="0.25">
      <c r="A30" s="258"/>
      <c r="B30" s="213" t="s">
        <v>116</v>
      </c>
      <c r="C30" s="217" t="s">
        <v>202</v>
      </c>
      <c r="D30" s="213" t="s">
        <v>205</v>
      </c>
    </row>
    <row r="31" spans="1:4" x14ac:dyDescent="0.25">
      <c r="A31" s="258"/>
      <c r="B31" s="213" t="s">
        <v>117</v>
      </c>
      <c r="C31" s="217" t="s">
        <v>196</v>
      </c>
      <c r="D31" s="213" t="s">
        <v>202</v>
      </c>
    </row>
    <row r="32" spans="1:4" x14ac:dyDescent="0.25">
      <c r="A32" s="258"/>
      <c r="B32" s="213" t="s">
        <v>118</v>
      </c>
      <c r="C32" s="217" t="s">
        <v>191</v>
      </c>
      <c r="D32" s="213" t="s">
        <v>192</v>
      </c>
    </row>
    <row r="33" spans="1:4" x14ac:dyDescent="0.25">
      <c r="A33" s="258"/>
      <c r="B33" s="213" t="s">
        <v>119</v>
      </c>
      <c r="C33" s="217" t="s">
        <v>192</v>
      </c>
      <c r="D33" s="213" t="s">
        <v>199</v>
      </c>
    </row>
    <row r="34" spans="1:4" x14ac:dyDescent="0.25">
      <c r="A34" s="258"/>
      <c r="B34" s="213" t="s">
        <v>120</v>
      </c>
      <c r="C34" s="217" t="s">
        <v>206</v>
      </c>
      <c r="D34" s="213" t="s">
        <v>203</v>
      </c>
    </row>
    <row r="35" spans="1:4" x14ac:dyDescent="0.25">
      <c r="A35" s="258"/>
      <c r="B35" s="213" t="s">
        <v>121</v>
      </c>
      <c r="C35" s="217" t="s">
        <v>206</v>
      </c>
      <c r="D35" s="213" t="s">
        <v>203</v>
      </c>
    </row>
    <row r="36" spans="1:4" x14ac:dyDescent="0.25">
      <c r="A36" s="258"/>
      <c r="B36" s="213" t="s">
        <v>122</v>
      </c>
      <c r="C36" s="217" t="s">
        <v>199</v>
      </c>
      <c r="D36" s="213" t="s">
        <v>197</v>
      </c>
    </row>
    <row r="37" spans="1:4" x14ac:dyDescent="0.25">
      <c r="A37" s="258"/>
      <c r="B37" s="213" t="s">
        <v>123</v>
      </c>
      <c r="C37" s="217" t="s">
        <v>196</v>
      </c>
      <c r="D37" s="213" t="s">
        <v>202</v>
      </c>
    </row>
    <row r="38" spans="1:4" x14ac:dyDescent="0.25">
      <c r="A38" s="258"/>
      <c r="B38" s="213" t="s">
        <v>124</v>
      </c>
      <c r="C38" s="217" t="s">
        <v>203</v>
      </c>
      <c r="D38" s="213" t="s">
        <v>202</v>
      </c>
    </row>
    <row r="39" spans="1:4" x14ac:dyDescent="0.25">
      <c r="A39" s="258"/>
      <c r="B39" s="213" t="s">
        <v>125</v>
      </c>
      <c r="C39" s="217" t="s">
        <v>202</v>
      </c>
      <c r="D39" s="213" t="s">
        <v>199</v>
      </c>
    </row>
    <row r="40" spans="1:4" ht="19.5" thickBot="1" x14ac:dyDescent="0.3">
      <c r="A40" s="262"/>
      <c r="B40" s="215" t="s">
        <v>126</v>
      </c>
      <c r="C40" s="219" t="s">
        <v>192</v>
      </c>
      <c r="D40" s="215" t="s">
        <v>199</v>
      </c>
    </row>
    <row r="41" spans="1:4" x14ac:dyDescent="0.25">
      <c r="A41" s="257" t="s">
        <v>211</v>
      </c>
      <c r="B41" s="212" t="s">
        <v>127</v>
      </c>
      <c r="C41" s="216" t="s">
        <v>207</v>
      </c>
      <c r="D41" s="212" t="s">
        <v>208</v>
      </c>
    </row>
    <row r="42" spans="1:4" x14ac:dyDescent="0.25">
      <c r="A42" s="258"/>
      <c r="B42" s="213" t="s">
        <v>128</v>
      </c>
      <c r="C42" s="217" t="s">
        <v>196</v>
      </c>
      <c r="D42" s="213" t="s">
        <v>202</v>
      </c>
    </row>
    <row r="43" spans="1:4" x14ac:dyDescent="0.25">
      <c r="A43" s="258"/>
      <c r="B43" s="213" t="s">
        <v>129</v>
      </c>
      <c r="C43" s="217" t="s">
        <v>209</v>
      </c>
      <c r="D43" s="213" t="s">
        <v>200</v>
      </c>
    </row>
    <row r="44" spans="1:4" x14ac:dyDescent="0.25">
      <c r="A44" s="258"/>
      <c r="B44" s="213" t="s">
        <v>130</v>
      </c>
      <c r="C44" s="217" t="s">
        <v>197</v>
      </c>
      <c r="D44" s="213" t="s">
        <v>200</v>
      </c>
    </row>
    <row r="45" spans="1:4" x14ac:dyDescent="0.25">
      <c r="A45" s="258"/>
      <c r="B45" s="213" t="s">
        <v>131</v>
      </c>
      <c r="C45" s="217" t="s">
        <v>207</v>
      </c>
      <c r="D45" s="213" t="s">
        <v>208</v>
      </c>
    </row>
    <row r="46" spans="1:4" x14ac:dyDescent="0.25">
      <c r="A46" s="258"/>
      <c r="B46" s="213" t="s">
        <v>132</v>
      </c>
      <c r="C46" s="217" t="s">
        <v>192</v>
      </c>
      <c r="D46" s="213" t="s">
        <v>199</v>
      </c>
    </row>
    <row r="47" spans="1:4" x14ac:dyDescent="0.25">
      <c r="A47" s="258"/>
      <c r="B47" s="213" t="s">
        <v>133</v>
      </c>
      <c r="C47" s="217" t="s">
        <v>192</v>
      </c>
      <c r="D47" s="213" t="s">
        <v>205</v>
      </c>
    </row>
    <row r="48" spans="1:4" x14ac:dyDescent="0.25">
      <c r="A48" s="258"/>
      <c r="B48" s="213" t="s">
        <v>134</v>
      </c>
      <c r="C48" s="217" t="s">
        <v>195</v>
      </c>
      <c r="D48" s="213" t="s">
        <v>196</v>
      </c>
    </row>
    <row r="49" spans="1:4" x14ac:dyDescent="0.25">
      <c r="A49" s="258"/>
      <c r="B49" s="213" t="s">
        <v>135</v>
      </c>
      <c r="C49" s="217" t="s">
        <v>195</v>
      </c>
      <c r="D49" s="213" t="s">
        <v>196</v>
      </c>
    </row>
    <row r="50" spans="1:4" x14ac:dyDescent="0.25">
      <c r="A50" s="258"/>
      <c r="B50" s="213" t="s">
        <v>136</v>
      </c>
      <c r="C50" s="217" t="s">
        <v>193</v>
      </c>
      <c r="D50" s="213" t="s">
        <v>194</v>
      </c>
    </row>
    <row r="51" spans="1:4" x14ac:dyDescent="0.25">
      <c r="A51" s="258"/>
      <c r="B51" s="213" t="s">
        <v>137</v>
      </c>
      <c r="C51" s="217" t="s">
        <v>192</v>
      </c>
      <c r="D51" s="213" t="s">
        <v>199</v>
      </c>
    </row>
    <row r="52" spans="1:4" x14ac:dyDescent="0.25">
      <c r="A52" s="258"/>
      <c r="B52" s="213" t="s">
        <v>138</v>
      </c>
      <c r="C52" s="217" t="s">
        <v>192</v>
      </c>
      <c r="D52" s="213" t="s">
        <v>199</v>
      </c>
    </row>
    <row r="53" spans="1:4" x14ac:dyDescent="0.25">
      <c r="A53" s="258"/>
      <c r="B53" s="213" t="s">
        <v>139</v>
      </c>
      <c r="C53" s="217" t="s">
        <v>203</v>
      </c>
      <c r="D53" s="213" t="s">
        <v>192</v>
      </c>
    </row>
    <row r="54" spans="1:4" x14ac:dyDescent="0.25">
      <c r="A54" s="258"/>
      <c r="B54" s="213" t="s">
        <v>140</v>
      </c>
      <c r="C54" s="217" t="s">
        <v>194</v>
      </c>
      <c r="D54" s="213" t="s">
        <v>209</v>
      </c>
    </row>
    <row r="55" spans="1:4" x14ac:dyDescent="0.25">
      <c r="A55" s="258"/>
      <c r="B55" s="213" t="s">
        <v>141</v>
      </c>
      <c r="C55" s="217" t="s">
        <v>196</v>
      </c>
      <c r="D55" s="213" t="s">
        <v>202</v>
      </c>
    </row>
    <row r="56" spans="1:4" x14ac:dyDescent="0.25">
      <c r="A56" s="258"/>
      <c r="B56" s="213" t="s">
        <v>142</v>
      </c>
      <c r="C56" s="217" t="s">
        <v>191</v>
      </c>
      <c r="D56" s="213" t="s">
        <v>193</v>
      </c>
    </row>
    <row r="57" spans="1:4" x14ac:dyDescent="0.25">
      <c r="A57" s="258"/>
      <c r="B57" s="213" t="s">
        <v>143</v>
      </c>
      <c r="C57" s="217" t="s">
        <v>200</v>
      </c>
      <c r="D57" s="213" t="s">
        <v>201</v>
      </c>
    </row>
    <row r="58" spans="1:4" x14ac:dyDescent="0.25">
      <c r="A58" s="258"/>
      <c r="B58" s="213" t="s">
        <v>144</v>
      </c>
      <c r="C58" s="217" t="s">
        <v>206</v>
      </c>
      <c r="D58" s="213" t="s">
        <v>203</v>
      </c>
    </row>
    <row r="59" spans="1:4" x14ac:dyDescent="0.25">
      <c r="A59" s="258"/>
      <c r="B59" s="213" t="s">
        <v>145</v>
      </c>
      <c r="C59" s="217" t="s">
        <v>196</v>
      </c>
      <c r="D59" s="213" t="s">
        <v>194</v>
      </c>
    </row>
    <row r="60" spans="1:4" x14ac:dyDescent="0.25">
      <c r="A60" s="258"/>
      <c r="B60" s="213" t="s">
        <v>146</v>
      </c>
      <c r="C60" s="217" t="s">
        <v>210</v>
      </c>
      <c r="D60" s="213" t="s">
        <v>207</v>
      </c>
    </row>
    <row r="61" spans="1:4" x14ac:dyDescent="0.25">
      <c r="A61" s="258"/>
      <c r="B61" s="213" t="s">
        <v>147</v>
      </c>
      <c r="C61" s="217" t="s">
        <v>191</v>
      </c>
      <c r="D61" s="213" t="s">
        <v>192</v>
      </c>
    </row>
    <row r="62" spans="1:4" x14ac:dyDescent="0.25">
      <c r="A62" s="258"/>
      <c r="B62" s="213" t="s">
        <v>148</v>
      </c>
      <c r="C62" s="217" t="s">
        <v>192</v>
      </c>
      <c r="D62" s="213" t="s">
        <v>199</v>
      </c>
    </row>
    <row r="63" spans="1:4" x14ac:dyDescent="0.25">
      <c r="A63" s="258"/>
      <c r="B63" s="213" t="s">
        <v>149</v>
      </c>
      <c r="C63" s="217" t="s">
        <v>193</v>
      </c>
      <c r="D63" s="213" t="s">
        <v>202</v>
      </c>
    </row>
    <row r="64" spans="1:4" x14ac:dyDescent="0.25">
      <c r="A64" s="258"/>
      <c r="B64" s="210" t="s">
        <v>150</v>
      </c>
      <c r="C64" s="220" t="s">
        <v>196</v>
      </c>
      <c r="D64" s="210" t="s">
        <v>194</v>
      </c>
    </row>
    <row r="65" spans="1:4" x14ac:dyDescent="0.25">
      <c r="A65" s="258"/>
      <c r="B65" s="210" t="s">
        <v>151</v>
      </c>
      <c r="C65" s="220" t="s">
        <v>191</v>
      </c>
      <c r="D65" s="210" t="s">
        <v>210</v>
      </c>
    </row>
    <row r="66" spans="1:4" x14ac:dyDescent="0.25">
      <c r="A66" s="258"/>
      <c r="B66" s="210" t="s">
        <v>152</v>
      </c>
      <c r="C66" s="220" t="s">
        <v>191</v>
      </c>
      <c r="D66" s="210" t="s">
        <v>192</v>
      </c>
    </row>
    <row r="67" spans="1:4" x14ac:dyDescent="0.25">
      <c r="A67" s="258"/>
      <c r="B67" s="210" t="s">
        <v>153</v>
      </c>
      <c r="C67" s="220" t="s">
        <v>195</v>
      </c>
      <c r="D67" s="210" t="s">
        <v>196</v>
      </c>
    </row>
    <row r="68" spans="1:4" x14ac:dyDescent="0.25">
      <c r="A68" s="258"/>
      <c r="B68" s="210" t="s">
        <v>154</v>
      </c>
      <c r="C68" s="220" t="s">
        <v>200</v>
      </c>
      <c r="D68" s="210" t="s">
        <v>201</v>
      </c>
    </row>
    <row r="69" spans="1:4" x14ac:dyDescent="0.25">
      <c r="A69" s="258"/>
      <c r="B69" s="210" t="s">
        <v>155</v>
      </c>
      <c r="C69" s="220" t="s">
        <v>196</v>
      </c>
      <c r="D69" s="210" t="s">
        <v>202</v>
      </c>
    </row>
    <row r="70" spans="1:4" x14ac:dyDescent="0.25">
      <c r="A70" s="258"/>
      <c r="B70" s="210" t="s">
        <v>156</v>
      </c>
      <c r="C70" s="220" t="s">
        <v>206</v>
      </c>
      <c r="D70" s="210" t="s">
        <v>203</v>
      </c>
    </row>
    <row r="71" spans="1:4" x14ac:dyDescent="0.25">
      <c r="A71" s="258"/>
      <c r="B71" s="210" t="s">
        <v>157</v>
      </c>
      <c r="C71" s="220" t="s">
        <v>206</v>
      </c>
      <c r="D71" s="210" t="s">
        <v>191</v>
      </c>
    </row>
    <row r="72" spans="1:4" x14ac:dyDescent="0.25">
      <c r="A72" s="258"/>
      <c r="B72" s="210" t="s">
        <v>158</v>
      </c>
      <c r="C72" s="220" t="s">
        <v>204</v>
      </c>
      <c r="D72" s="210" t="s">
        <v>195</v>
      </c>
    </row>
    <row r="73" spans="1:4" x14ac:dyDescent="0.25">
      <c r="A73" s="258"/>
      <c r="B73" s="210" t="s">
        <v>159</v>
      </c>
      <c r="C73" s="220" t="s">
        <v>191</v>
      </c>
      <c r="D73" s="210" t="s">
        <v>192</v>
      </c>
    </row>
    <row r="74" spans="1:4" x14ac:dyDescent="0.25">
      <c r="A74" s="258"/>
      <c r="B74" s="210" t="s">
        <v>160</v>
      </c>
      <c r="C74" s="220" t="s">
        <v>191</v>
      </c>
      <c r="D74" s="210" t="s">
        <v>210</v>
      </c>
    </row>
    <row r="75" spans="1:4" x14ac:dyDescent="0.25">
      <c r="A75" s="258"/>
      <c r="B75" s="210" t="s">
        <v>161</v>
      </c>
      <c r="C75" s="220" t="s">
        <v>204</v>
      </c>
      <c r="D75" s="210" t="s">
        <v>195</v>
      </c>
    </row>
    <row r="76" spans="1:4" x14ac:dyDescent="0.25">
      <c r="A76" s="258"/>
      <c r="B76" s="210" t="s">
        <v>162</v>
      </c>
      <c r="C76" s="220" t="s">
        <v>196</v>
      </c>
      <c r="D76" s="210" t="s">
        <v>194</v>
      </c>
    </row>
    <row r="77" spans="1:4" x14ac:dyDescent="0.25">
      <c r="A77" s="258"/>
      <c r="B77" s="210" t="s">
        <v>163</v>
      </c>
      <c r="C77" s="220" t="s">
        <v>199</v>
      </c>
      <c r="D77" s="210" t="s">
        <v>197</v>
      </c>
    </row>
    <row r="78" spans="1:4" x14ac:dyDescent="0.25">
      <c r="A78" s="258"/>
      <c r="B78" s="210" t="s">
        <v>164</v>
      </c>
      <c r="C78" s="220" t="s">
        <v>203</v>
      </c>
      <c r="D78" s="210" t="s">
        <v>192</v>
      </c>
    </row>
    <row r="79" spans="1:4" x14ac:dyDescent="0.25">
      <c r="A79" s="258"/>
      <c r="B79" s="210" t="s">
        <v>165</v>
      </c>
      <c r="C79" s="220" t="s">
        <v>196</v>
      </c>
      <c r="D79" s="210" t="s">
        <v>194</v>
      </c>
    </row>
    <row r="80" spans="1:4" x14ac:dyDescent="0.25">
      <c r="A80" s="258"/>
      <c r="B80" s="210" t="s">
        <v>166</v>
      </c>
      <c r="C80" s="220" t="s">
        <v>195</v>
      </c>
      <c r="D80" s="210" t="s">
        <v>196</v>
      </c>
    </row>
    <row r="81" spans="1:4" x14ac:dyDescent="0.25">
      <c r="A81" s="258"/>
      <c r="B81" s="210" t="s">
        <v>167</v>
      </c>
      <c r="C81" s="220" t="s">
        <v>209</v>
      </c>
      <c r="D81" s="210" t="s">
        <v>200</v>
      </c>
    </row>
    <row r="82" spans="1:4" x14ac:dyDescent="0.25">
      <c r="A82" s="258"/>
      <c r="B82" s="210" t="s">
        <v>168</v>
      </c>
      <c r="C82" s="220" t="s">
        <v>191</v>
      </c>
      <c r="D82" s="210" t="s">
        <v>192</v>
      </c>
    </row>
    <row r="83" spans="1:4" x14ac:dyDescent="0.25">
      <c r="A83" s="258"/>
      <c r="B83" s="210" t="s">
        <v>169</v>
      </c>
      <c r="C83" s="220" t="s">
        <v>200</v>
      </c>
      <c r="D83" s="210" t="s">
        <v>201</v>
      </c>
    </row>
    <row r="84" spans="1:4" x14ac:dyDescent="0.25">
      <c r="A84" s="258"/>
      <c r="B84" s="210" t="s">
        <v>170</v>
      </c>
      <c r="C84" s="220" t="s">
        <v>207</v>
      </c>
      <c r="D84" s="210" t="s">
        <v>209</v>
      </c>
    </row>
    <row r="85" spans="1:4" ht="19.5" thickBot="1" x14ac:dyDescent="0.3">
      <c r="A85" s="262"/>
      <c r="B85" s="211" t="s">
        <v>171</v>
      </c>
      <c r="C85" s="221" t="s">
        <v>207</v>
      </c>
      <c r="D85" s="211" t="s">
        <v>208</v>
      </c>
    </row>
    <row r="86" spans="1:4" x14ac:dyDescent="0.25">
      <c r="A86" s="257" t="s">
        <v>211</v>
      </c>
      <c r="B86" s="209" t="s">
        <v>172</v>
      </c>
      <c r="C86" s="222" t="s">
        <v>195</v>
      </c>
      <c r="D86" s="209" t="s">
        <v>196</v>
      </c>
    </row>
    <row r="87" spans="1:4" x14ac:dyDescent="0.25">
      <c r="A87" s="258"/>
      <c r="B87" s="210" t="s">
        <v>173</v>
      </c>
      <c r="C87" s="220" t="s">
        <v>196</v>
      </c>
      <c r="D87" s="210" t="s">
        <v>202</v>
      </c>
    </row>
    <row r="88" spans="1:4" ht="19.5" thickBot="1" x14ac:dyDescent="0.3">
      <c r="A88" s="262"/>
      <c r="B88" s="211" t="s">
        <v>174</v>
      </c>
      <c r="C88" s="221" t="s">
        <v>195</v>
      </c>
      <c r="D88" s="211" t="s">
        <v>196</v>
      </c>
    </row>
    <row r="89" spans="1:4" x14ac:dyDescent="0.25">
      <c r="A89" s="259" t="s">
        <v>215</v>
      </c>
      <c r="B89" s="209" t="s">
        <v>175</v>
      </c>
      <c r="C89" s="222" t="s">
        <v>198</v>
      </c>
      <c r="D89" s="209" t="s">
        <v>212</v>
      </c>
    </row>
    <row r="90" spans="1:4" x14ac:dyDescent="0.25">
      <c r="A90" s="260"/>
      <c r="B90" s="210" t="s">
        <v>176</v>
      </c>
      <c r="C90" s="220" t="s">
        <v>204</v>
      </c>
      <c r="D90" s="210" t="s">
        <v>177</v>
      </c>
    </row>
    <row r="91" spans="1:4" x14ac:dyDescent="0.25">
      <c r="A91" s="260"/>
      <c r="B91" s="210" t="s">
        <v>178</v>
      </c>
      <c r="C91" s="220" t="s">
        <v>205</v>
      </c>
      <c r="D91" s="210" t="s">
        <v>208</v>
      </c>
    </row>
    <row r="92" spans="1:4" x14ac:dyDescent="0.25">
      <c r="A92" s="260"/>
      <c r="B92" s="210" t="s">
        <v>179</v>
      </c>
      <c r="C92" s="220" t="s">
        <v>195</v>
      </c>
      <c r="D92" s="210" t="s">
        <v>177</v>
      </c>
    </row>
    <row r="93" spans="1:4" x14ac:dyDescent="0.25">
      <c r="A93" s="260"/>
      <c r="B93" s="210" t="s">
        <v>180</v>
      </c>
      <c r="C93" s="220" t="s">
        <v>200</v>
      </c>
      <c r="D93" s="210" t="s">
        <v>201</v>
      </c>
    </row>
    <row r="94" spans="1:4" x14ac:dyDescent="0.25">
      <c r="A94" s="260"/>
      <c r="B94" s="210" t="s">
        <v>181</v>
      </c>
      <c r="C94" s="220" t="s">
        <v>213</v>
      </c>
      <c r="D94" s="210" t="s">
        <v>214</v>
      </c>
    </row>
    <row r="95" spans="1:4" x14ac:dyDescent="0.25">
      <c r="A95" s="260"/>
      <c r="B95" s="210" t="s">
        <v>182</v>
      </c>
      <c r="C95" s="220" t="s">
        <v>200</v>
      </c>
      <c r="D95" s="210" t="s">
        <v>201</v>
      </c>
    </row>
    <row r="96" spans="1:4" x14ac:dyDescent="0.25">
      <c r="A96" s="260"/>
      <c r="B96" s="210" t="s">
        <v>183</v>
      </c>
      <c r="C96" s="220" t="s">
        <v>200</v>
      </c>
      <c r="D96" s="210" t="s">
        <v>201</v>
      </c>
    </row>
    <row r="97" spans="1:4" ht="19.5" thickBot="1" x14ac:dyDescent="0.3">
      <c r="A97" s="261"/>
      <c r="B97" s="211" t="s">
        <v>184</v>
      </c>
      <c r="C97" s="221" t="s">
        <v>192</v>
      </c>
      <c r="D97" s="211" t="s">
        <v>207</v>
      </c>
    </row>
  </sheetData>
  <mergeCells count="11">
    <mergeCell ref="A6:A10"/>
    <mergeCell ref="A11:A17"/>
    <mergeCell ref="A89:A97"/>
    <mergeCell ref="A18:A40"/>
    <mergeCell ref="A41:A85"/>
    <mergeCell ref="A86:A88"/>
    <mergeCell ref="A1:D1"/>
    <mergeCell ref="A2:D2"/>
    <mergeCell ref="A3:D3"/>
    <mergeCell ref="C4:D4"/>
    <mergeCell ref="A4:B5"/>
  </mergeCells>
  <printOptions horizontalCentered="1" verticalCentered="1"/>
  <pageMargins left="0" right="0" top="0" bottom="0" header="0" footer="0"/>
  <pageSetup paperSize="9" orientation="portrait" r:id="rId1"/>
  <ignoredErrors>
    <ignoredError sqref="C18:D88 C89:D9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F4" sqref="F4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57031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27" t="s">
        <v>68</v>
      </c>
      <c r="B2" s="228"/>
      <c r="C2" s="228"/>
      <c r="D2" s="229"/>
    </row>
    <row r="3" spans="1:4" ht="39" customHeight="1" thickBot="1" x14ac:dyDescent="0.3">
      <c r="A3" s="230" t="s">
        <v>73</v>
      </c>
      <c r="B3" s="231"/>
      <c r="C3" s="231"/>
      <c r="D3" s="232"/>
    </row>
    <row r="4" spans="1:4" ht="19.5" thickBot="1" x14ac:dyDescent="0.3">
      <c r="A4" s="235" t="s">
        <v>0</v>
      </c>
      <c r="B4" s="237" t="s">
        <v>1</v>
      </c>
      <c r="C4" s="233" t="s">
        <v>2</v>
      </c>
      <c r="D4" s="234"/>
    </row>
    <row r="5" spans="1:4" ht="38.25" thickBot="1" x14ac:dyDescent="0.3">
      <c r="A5" s="236"/>
      <c r="B5" s="238"/>
      <c r="C5" s="145" t="s">
        <v>3</v>
      </c>
      <c r="D5" s="146" t="s">
        <v>4</v>
      </c>
    </row>
    <row r="6" spans="1:4" x14ac:dyDescent="0.25">
      <c r="A6" s="4" t="s">
        <v>5</v>
      </c>
      <c r="B6" s="74" t="s">
        <v>6</v>
      </c>
      <c r="C6" s="109">
        <f>(Гладкий!C6+1)/2</f>
        <v>9.4499999999999993</v>
      </c>
      <c r="D6" s="3">
        <f>C6*1.36</f>
        <v>12.852</v>
      </c>
    </row>
    <row r="7" spans="1:4" x14ac:dyDescent="0.25">
      <c r="A7" s="6" t="s">
        <v>13</v>
      </c>
      <c r="B7" s="75" t="s">
        <v>9</v>
      </c>
      <c r="C7" s="110">
        <f>(Гладкий!C7+1)/2</f>
        <v>9.4499999999999993</v>
      </c>
      <c r="D7" s="187">
        <f t="shared" ref="D7:D41" si="0">C7*1.36</f>
        <v>12.852</v>
      </c>
    </row>
    <row r="8" spans="1:4" x14ac:dyDescent="0.25">
      <c r="A8" s="8" t="s">
        <v>14</v>
      </c>
      <c r="B8" s="76" t="s">
        <v>16</v>
      </c>
      <c r="C8" s="111">
        <f>(Гладкий!C8+1)/2</f>
        <v>9.4499999999999993</v>
      </c>
      <c r="D8" s="188">
        <f t="shared" si="0"/>
        <v>12.852</v>
      </c>
    </row>
    <row r="9" spans="1:4" x14ac:dyDescent="0.25">
      <c r="A9" s="10" t="s">
        <v>15</v>
      </c>
      <c r="B9" s="77" t="s">
        <v>16</v>
      </c>
      <c r="C9" s="112">
        <f>(Гладкий!C9+1)/2</f>
        <v>9.4499999999999993</v>
      </c>
      <c r="D9" s="189">
        <f t="shared" si="0"/>
        <v>12.852</v>
      </c>
    </row>
    <row r="10" spans="1:4" x14ac:dyDescent="0.25">
      <c r="A10" s="12" t="s">
        <v>12</v>
      </c>
      <c r="B10" s="78" t="s">
        <v>16</v>
      </c>
      <c r="C10" s="113">
        <f>(Гладкий!C10+1)/2</f>
        <v>9.4499999999999993</v>
      </c>
      <c r="D10" s="190">
        <f t="shared" si="0"/>
        <v>12.852</v>
      </c>
    </row>
    <row r="11" spans="1:4" x14ac:dyDescent="0.25">
      <c r="A11" s="14" t="s">
        <v>17</v>
      </c>
      <c r="B11" s="79" t="s">
        <v>18</v>
      </c>
      <c r="C11" s="114">
        <f>(Гладкий!C11+1)/2</f>
        <v>9.4499999999999993</v>
      </c>
      <c r="D11" s="191">
        <f t="shared" si="0"/>
        <v>12.852</v>
      </c>
    </row>
    <row r="12" spans="1:4" x14ac:dyDescent="0.25">
      <c r="A12" s="16" t="s">
        <v>19</v>
      </c>
      <c r="B12" s="80" t="s">
        <v>20</v>
      </c>
      <c r="C12" s="115">
        <f>(Гладкий!C12+1)/2</f>
        <v>9.4499999999999993</v>
      </c>
      <c r="D12" s="192">
        <f t="shared" si="0"/>
        <v>12.852</v>
      </c>
    </row>
    <row r="13" spans="1:4" x14ac:dyDescent="0.25">
      <c r="A13" s="18" t="s">
        <v>21</v>
      </c>
      <c r="B13" s="81" t="s">
        <v>22</v>
      </c>
      <c r="C13" s="116">
        <f>(Гладкий!C13+1)/2</f>
        <v>9.4499999999999993</v>
      </c>
      <c r="D13" s="193">
        <f t="shared" si="0"/>
        <v>12.852</v>
      </c>
    </row>
    <row r="14" spans="1:4" x14ac:dyDescent="0.25">
      <c r="A14" s="20" t="s">
        <v>23</v>
      </c>
      <c r="B14" s="82" t="s">
        <v>24</v>
      </c>
      <c r="C14" s="117">
        <f>(Гладкий!C14+1)/2</f>
        <v>9.4499999999999993</v>
      </c>
      <c r="D14" s="194">
        <f t="shared" si="0"/>
        <v>12.852</v>
      </c>
    </row>
    <row r="15" spans="1:4" x14ac:dyDescent="0.25">
      <c r="A15" s="22" t="s">
        <v>25</v>
      </c>
      <c r="B15" s="83" t="s">
        <v>26</v>
      </c>
      <c r="C15" s="118">
        <f>(Гладкий!C15+1)/2</f>
        <v>9.4499999999999993</v>
      </c>
      <c r="D15" s="195">
        <f t="shared" si="0"/>
        <v>12.852</v>
      </c>
    </row>
    <row r="16" spans="1:4" x14ac:dyDescent="0.25">
      <c r="A16" s="24" t="s">
        <v>7</v>
      </c>
      <c r="B16" s="84" t="s">
        <v>8</v>
      </c>
      <c r="C16" s="119">
        <f>(Гладкий!C16+1)/2</f>
        <v>6.45</v>
      </c>
      <c r="D16" s="25">
        <f t="shared" si="0"/>
        <v>8.7720000000000002</v>
      </c>
    </row>
    <row r="17" spans="1:4" x14ac:dyDescent="0.25">
      <c r="A17" s="26" t="s">
        <v>27</v>
      </c>
      <c r="B17" s="85" t="s">
        <v>28</v>
      </c>
      <c r="C17" s="120">
        <f>(Гладкий!C17+1)/2</f>
        <v>6.45</v>
      </c>
      <c r="D17" s="27">
        <f t="shared" si="0"/>
        <v>8.7720000000000002</v>
      </c>
    </row>
    <row r="18" spans="1:4" x14ac:dyDescent="0.25">
      <c r="A18" s="28" t="s">
        <v>29</v>
      </c>
      <c r="B18" s="86" t="s">
        <v>30</v>
      </c>
      <c r="C18" s="121">
        <f>(Гладкий!C18+1)/2</f>
        <v>8.9499999999999993</v>
      </c>
      <c r="D18" s="29">
        <f t="shared" si="0"/>
        <v>12.172000000000001</v>
      </c>
    </row>
    <row r="19" spans="1:4" x14ac:dyDescent="0.25">
      <c r="A19" s="30" t="s">
        <v>31</v>
      </c>
      <c r="B19" s="87" t="s">
        <v>32</v>
      </c>
      <c r="C19" s="122">
        <f>(Гладкий!C19+1)/2</f>
        <v>8.9499999999999993</v>
      </c>
      <c r="D19" s="31">
        <f t="shared" si="0"/>
        <v>12.172000000000001</v>
      </c>
    </row>
    <row r="20" spans="1:4" x14ac:dyDescent="0.25">
      <c r="A20" s="32" t="s">
        <v>10</v>
      </c>
      <c r="B20" s="88" t="s">
        <v>32</v>
      </c>
      <c r="C20" s="123">
        <f>(Гладкий!C20+1)/2</f>
        <v>8.9499999999999993</v>
      </c>
      <c r="D20" s="33">
        <f t="shared" si="0"/>
        <v>12.172000000000001</v>
      </c>
    </row>
    <row r="21" spans="1:4" x14ac:dyDescent="0.25">
      <c r="A21" s="34" t="s">
        <v>33</v>
      </c>
      <c r="B21" s="89" t="s">
        <v>52</v>
      </c>
      <c r="C21" s="124">
        <f>(Гладкий!C21+1)/2</f>
        <v>8.9499999999999993</v>
      </c>
      <c r="D21" s="35">
        <f t="shared" si="0"/>
        <v>12.172000000000001</v>
      </c>
    </row>
    <row r="22" spans="1:4" x14ac:dyDescent="0.25">
      <c r="A22" s="36" t="s">
        <v>11</v>
      </c>
      <c r="B22" s="90" t="s">
        <v>52</v>
      </c>
      <c r="C22" s="125">
        <f>(Гладкий!C22+1)/2</f>
        <v>8.9499999999999993</v>
      </c>
      <c r="D22" s="37">
        <f t="shared" si="0"/>
        <v>12.172000000000001</v>
      </c>
    </row>
    <row r="23" spans="1:4" x14ac:dyDescent="0.25">
      <c r="A23" s="186" t="s">
        <v>69</v>
      </c>
      <c r="B23" s="147" t="s">
        <v>70</v>
      </c>
      <c r="C23" s="148">
        <f>(Гладкий!C23+1)/2</f>
        <v>8.9499999999999993</v>
      </c>
      <c r="D23" s="149">
        <f t="shared" si="0"/>
        <v>12.172000000000001</v>
      </c>
    </row>
    <row r="24" spans="1:4" x14ac:dyDescent="0.25">
      <c r="A24" s="38" t="s">
        <v>34</v>
      </c>
      <c r="B24" s="91" t="s">
        <v>66</v>
      </c>
      <c r="C24" s="126">
        <f>(Гладкий!C24+1)/2</f>
        <v>8.9499999999999993</v>
      </c>
      <c r="D24" s="39">
        <f t="shared" si="0"/>
        <v>12.172000000000001</v>
      </c>
    </row>
    <row r="25" spans="1:4" x14ac:dyDescent="0.25">
      <c r="A25" s="40" t="s">
        <v>35</v>
      </c>
      <c r="B25" s="92" t="s">
        <v>53</v>
      </c>
      <c r="C25" s="127">
        <f>(Гладкий!C25+1)/2</f>
        <v>8.9499999999999993</v>
      </c>
      <c r="D25" s="41">
        <f t="shared" si="0"/>
        <v>12.172000000000001</v>
      </c>
    </row>
    <row r="26" spans="1:4" x14ac:dyDescent="0.25">
      <c r="A26" s="42" t="s">
        <v>36</v>
      </c>
      <c r="B26" s="93" t="s">
        <v>54</v>
      </c>
      <c r="C26" s="128">
        <f>(Гладкий!C26+1)/2</f>
        <v>8.9499999999999993</v>
      </c>
      <c r="D26" s="43">
        <f t="shared" si="0"/>
        <v>12.172000000000001</v>
      </c>
    </row>
    <row r="27" spans="1:4" x14ac:dyDescent="0.25">
      <c r="A27" s="44" t="s">
        <v>37</v>
      </c>
      <c r="B27" s="94" t="s">
        <v>55</v>
      </c>
      <c r="C27" s="129">
        <f>(Гладкий!C27+1)/2</f>
        <v>8.9499999999999993</v>
      </c>
      <c r="D27" s="45">
        <f t="shared" si="0"/>
        <v>12.172000000000001</v>
      </c>
    </row>
    <row r="28" spans="1:4" x14ac:dyDescent="0.25">
      <c r="A28" s="46" t="s">
        <v>38</v>
      </c>
      <c r="B28" s="95" t="s">
        <v>20</v>
      </c>
      <c r="C28" s="130">
        <f>(Гладкий!C28+1)/2</f>
        <v>8.9499999999999993</v>
      </c>
      <c r="D28" s="47">
        <f t="shared" si="0"/>
        <v>12.172000000000001</v>
      </c>
    </row>
    <row r="29" spans="1:4" x14ac:dyDescent="0.25">
      <c r="A29" s="48" t="s">
        <v>39</v>
      </c>
      <c r="B29" s="96" t="s">
        <v>20</v>
      </c>
      <c r="C29" s="131">
        <f>(Гладкий!C29+1)/2</f>
        <v>8.9499999999999993</v>
      </c>
      <c r="D29" s="49">
        <f t="shared" si="0"/>
        <v>12.172000000000001</v>
      </c>
    </row>
    <row r="30" spans="1:4" x14ac:dyDescent="0.25">
      <c r="A30" s="50" t="s">
        <v>43</v>
      </c>
      <c r="B30" s="97" t="s">
        <v>56</v>
      </c>
      <c r="C30" s="132">
        <f>(Гладкий!C30+1)/2</f>
        <v>8.9499999999999993</v>
      </c>
      <c r="D30" s="51">
        <f t="shared" si="0"/>
        <v>12.172000000000001</v>
      </c>
    </row>
    <row r="31" spans="1:4" x14ac:dyDescent="0.25">
      <c r="A31" s="52" t="s">
        <v>40</v>
      </c>
      <c r="B31" s="98" t="s">
        <v>57</v>
      </c>
      <c r="C31" s="133">
        <f>(Гладкий!C31+1)/2</f>
        <v>8.9499999999999993</v>
      </c>
      <c r="D31" s="53">
        <f t="shared" si="0"/>
        <v>12.172000000000001</v>
      </c>
    </row>
    <row r="32" spans="1:4" x14ac:dyDescent="0.25">
      <c r="A32" s="54" t="s">
        <v>41</v>
      </c>
      <c r="B32" s="99" t="s">
        <v>58</v>
      </c>
      <c r="C32" s="134">
        <f>(Гладкий!C32+1)/2</f>
        <v>8.9499999999999993</v>
      </c>
      <c r="D32" s="55">
        <f t="shared" si="0"/>
        <v>12.172000000000001</v>
      </c>
    </row>
    <row r="33" spans="1:4" x14ac:dyDescent="0.25">
      <c r="A33" s="56" t="s">
        <v>42</v>
      </c>
      <c r="B33" s="100" t="s">
        <v>59</v>
      </c>
      <c r="C33" s="135">
        <f>(Гладкий!C33+1)/2</f>
        <v>8.9499999999999993</v>
      </c>
      <c r="D33" s="57">
        <f t="shared" si="0"/>
        <v>12.172000000000001</v>
      </c>
    </row>
    <row r="34" spans="1:4" x14ac:dyDescent="0.25">
      <c r="A34" s="58" t="s">
        <v>44</v>
      </c>
      <c r="B34" s="101" t="s">
        <v>58</v>
      </c>
      <c r="C34" s="136">
        <f>(Гладкий!C34+1)/2</f>
        <v>8.9499999999999993</v>
      </c>
      <c r="D34" s="59">
        <f t="shared" si="0"/>
        <v>12.172000000000001</v>
      </c>
    </row>
    <row r="35" spans="1:4" x14ac:dyDescent="0.25">
      <c r="A35" s="60" t="s">
        <v>45</v>
      </c>
      <c r="B35" s="102" t="s">
        <v>61</v>
      </c>
      <c r="C35" s="137">
        <f>(Гладкий!C35+1)/2</f>
        <v>8.9499999999999993</v>
      </c>
      <c r="D35" s="61">
        <f t="shared" si="0"/>
        <v>12.172000000000001</v>
      </c>
    </row>
    <row r="36" spans="1:4" x14ac:dyDescent="0.25">
      <c r="A36" s="62" t="s">
        <v>46</v>
      </c>
      <c r="B36" s="103" t="s">
        <v>60</v>
      </c>
      <c r="C36" s="138">
        <f>(Гладкий!C36+1)/2</f>
        <v>8.9499999999999993</v>
      </c>
      <c r="D36" s="63">
        <f t="shared" si="0"/>
        <v>12.172000000000001</v>
      </c>
    </row>
    <row r="37" spans="1:4" x14ac:dyDescent="0.25">
      <c r="A37" s="64" t="s">
        <v>47</v>
      </c>
      <c r="B37" s="104" t="s">
        <v>62</v>
      </c>
      <c r="C37" s="139">
        <f>(Гладкий!C37+1)/2</f>
        <v>8.9499999999999993</v>
      </c>
      <c r="D37" s="65">
        <f t="shared" si="0"/>
        <v>12.172000000000001</v>
      </c>
    </row>
    <row r="38" spans="1:4" x14ac:dyDescent="0.25">
      <c r="A38" s="66" t="s">
        <v>48</v>
      </c>
      <c r="B38" s="105" t="s">
        <v>63</v>
      </c>
      <c r="C38" s="140">
        <f>(Гладкий!C38+1)/2</f>
        <v>8.9499999999999993</v>
      </c>
      <c r="D38" s="67">
        <f t="shared" si="0"/>
        <v>12.172000000000001</v>
      </c>
    </row>
    <row r="39" spans="1:4" x14ac:dyDescent="0.25">
      <c r="A39" s="68" t="s">
        <v>49</v>
      </c>
      <c r="B39" s="106" t="s">
        <v>64</v>
      </c>
      <c r="C39" s="141">
        <f>(Гладкий!C39+1)/2</f>
        <v>8.9499999999999993</v>
      </c>
      <c r="D39" s="69">
        <f t="shared" si="0"/>
        <v>12.172000000000001</v>
      </c>
    </row>
    <row r="40" spans="1:4" x14ac:dyDescent="0.25">
      <c r="A40" s="70" t="s">
        <v>50</v>
      </c>
      <c r="B40" s="107" t="s">
        <v>64</v>
      </c>
      <c r="C40" s="142">
        <f>(Гладкий!C40+1)/2</f>
        <v>8.9499999999999993</v>
      </c>
      <c r="D40" s="71">
        <f t="shared" si="0"/>
        <v>12.172000000000001</v>
      </c>
    </row>
    <row r="41" spans="1:4" ht="19.5" thickBot="1" x14ac:dyDescent="0.3">
      <c r="A41" s="72" t="s">
        <v>51</v>
      </c>
      <c r="B41" s="108" t="s">
        <v>65</v>
      </c>
      <c r="C41" s="143">
        <f>(Гладкий!C41+1)/2</f>
        <v>8.9499999999999993</v>
      </c>
      <c r="D41" s="73">
        <f t="shared" si="0"/>
        <v>12.172000000000001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F7" sqref="F7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57031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27" t="s">
        <v>68</v>
      </c>
      <c r="B2" s="228"/>
      <c r="C2" s="228"/>
      <c r="D2" s="229"/>
    </row>
    <row r="3" spans="1:4" ht="39" customHeight="1" thickBot="1" x14ac:dyDescent="0.3">
      <c r="A3" s="230" t="s">
        <v>74</v>
      </c>
      <c r="B3" s="231"/>
      <c r="C3" s="231"/>
      <c r="D3" s="232"/>
    </row>
    <row r="4" spans="1:4" ht="19.5" thickBot="1" x14ac:dyDescent="0.3">
      <c r="A4" s="235" t="s">
        <v>0</v>
      </c>
      <c r="B4" s="237" t="s">
        <v>1</v>
      </c>
      <c r="C4" s="233" t="s">
        <v>2</v>
      </c>
      <c r="D4" s="234"/>
    </row>
    <row r="5" spans="1:4" ht="38.25" thickBot="1" x14ac:dyDescent="0.3">
      <c r="A5" s="236"/>
      <c r="B5" s="238"/>
      <c r="C5" s="145" t="s">
        <v>3</v>
      </c>
      <c r="D5" s="146" t="s">
        <v>4</v>
      </c>
    </row>
    <row r="6" spans="1:4" x14ac:dyDescent="0.25">
      <c r="A6" s="4" t="s">
        <v>5</v>
      </c>
      <c r="B6" s="74" t="s">
        <v>6</v>
      </c>
      <c r="C6" s="109">
        <f>Гладкий!C6+1.5</f>
        <v>19.399999999999999</v>
      </c>
      <c r="D6" s="5">
        <v>27.8</v>
      </c>
    </row>
    <row r="7" spans="1:4" x14ac:dyDescent="0.25">
      <c r="A7" s="6" t="s">
        <v>13</v>
      </c>
      <c r="B7" s="75" t="s">
        <v>9</v>
      </c>
      <c r="C7" s="110">
        <f>Гладкий!C7+1.5</f>
        <v>19.399999999999999</v>
      </c>
      <c r="D7" s="7">
        <v>27.8</v>
      </c>
    </row>
    <row r="8" spans="1:4" x14ac:dyDescent="0.25">
      <c r="A8" s="8" t="s">
        <v>14</v>
      </c>
      <c r="B8" s="76" t="s">
        <v>16</v>
      </c>
      <c r="C8" s="111">
        <f>Гладкий!C8+1.5</f>
        <v>19.399999999999999</v>
      </c>
      <c r="D8" s="9">
        <v>27.8</v>
      </c>
    </row>
    <row r="9" spans="1:4" x14ac:dyDescent="0.25">
      <c r="A9" s="10" t="s">
        <v>15</v>
      </c>
      <c r="B9" s="77" t="s">
        <v>16</v>
      </c>
      <c r="C9" s="112">
        <f>Гладкий!C9+1.5</f>
        <v>19.399999999999999</v>
      </c>
      <c r="D9" s="11">
        <v>27.8</v>
      </c>
    </row>
    <row r="10" spans="1:4" x14ac:dyDescent="0.25">
      <c r="A10" s="12" t="s">
        <v>12</v>
      </c>
      <c r="B10" s="78" t="s">
        <v>16</v>
      </c>
      <c r="C10" s="113">
        <f>Гладкий!C10+1.5</f>
        <v>19.399999999999999</v>
      </c>
      <c r="D10" s="13">
        <v>27.8</v>
      </c>
    </row>
    <row r="11" spans="1:4" x14ac:dyDescent="0.25">
      <c r="A11" s="14" t="s">
        <v>17</v>
      </c>
      <c r="B11" s="79" t="s">
        <v>18</v>
      </c>
      <c r="C11" s="114">
        <f>Гладкий!C11+1.5</f>
        <v>19.399999999999999</v>
      </c>
      <c r="D11" s="15">
        <v>27.8</v>
      </c>
    </row>
    <row r="12" spans="1:4" x14ac:dyDescent="0.25">
      <c r="A12" s="16" t="s">
        <v>19</v>
      </c>
      <c r="B12" s="80" t="s">
        <v>20</v>
      </c>
      <c r="C12" s="115">
        <f>Гладкий!C12+1.5</f>
        <v>19.399999999999999</v>
      </c>
      <c r="D12" s="17">
        <v>27.8</v>
      </c>
    </row>
    <row r="13" spans="1:4" x14ac:dyDescent="0.25">
      <c r="A13" s="18" t="s">
        <v>21</v>
      </c>
      <c r="B13" s="81" t="s">
        <v>22</v>
      </c>
      <c r="C13" s="116">
        <f>Гладкий!C13+1.5</f>
        <v>19.399999999999999</v>
      </c>
      <c r="D13" s="19">
        <v>27.8</v>
      </c>
    </row>
    <row r="14" spans="1:4" x14ac:dyDescent="0.25">
      <c r="A14" s="20" t="s">
        <v>23</v>
      </c>
      <c r="B14" s="82" t="s">
        <v>24</v>
      </c>
      <c r="C14" s="117">
        <f>Гладкий!C14+1.5</f>
        <v>19.399999999999999</v>
      </c>
      <c r="D14" s="21">
        <v>27.8</v>
      </c>
    </row>
    <row r="15" spans="1:4" x14ac:dyDescent="0.25">
      <c r="A15" s="22" t="s">
        <v>25</v>
      </c>
      <c r="B15" s="83" t="s">
        <v>26</v>
      </c>
      <c r="C15" s="118">
        <f>Гладкий!C15+1.5</f>
        <v>19.399999999999999</v>
      </c>
      <c r="D15" s="23">
        <v>27.8</v>
      </c>
    </row>
    <row r="16" spans="1:4" x14ac:dyDescent="0.25">
      <c r="A16" s="24" t="s">
        <v>7</v>
      </c>
      <c r="B16" s="84" t="s">
        <v>8</v>
      </c>
      <c r="C16" s="119">
        <f>Гладкий!C16+1.5</f>
        <v>13.4</v>
      </c>
      <c r="D16" s="25">
        <v>19.600000000000001</v>
      </c>
    </row>
    <row r="17" spans="1:4" x14ac:dyDescent="0.25">
      <c r="A17" s="26" t="s">
        <v>27</v>
      </c>
      <c r="B17" s="85" t="s">
        <v>28</v>
      </c>
      <c r="C17" s="120">
        <f>Гладкий!C17+1.5</f>
        <v>13.4</v>
      </c>
      <c r="D17" s="27">
        <v>19.600000000000001</v>
      </c>
    </row>
    <row r="18" spans="1:4" x14ac:dyDescent="0.25">
      <c r="A18" s="28" t="s">
        <v>29</v>
      </c>
      <c r="B18" s="86" t="s">
        <v>30</v>
      </c>
      <c r="C18" s="121">
        <f>Гладкий!C18+1.5</f>
        <v>18.399999999999999</v>
      </c>
      <c r="D18" s="29">
        <v>26.4</v>
      </c>
    </row>
    <row r="19" spans="1:4" x14ac:dyDescent="0.25">
      <c r="A19" s="30" t="s">
        <v>31</v>
      </c>
      <c r="B19" s="87" t="s">
        <v>32</v>
      </c>
      <c r="C19" s="122">
        <f>Гладкий!C19+1.5</f>
        <v>18.399999999999999</v>
      </c>
      <c r="D19" s="31">
        <v>26.4</v>
      </c>
    </row>
    <row r="20" spans="1:4" x14ac:dyDescent="0.25">
      <c r="A20" s="32" t="s">
        <v>10</v>
      </c>
      <c r="B20" s="88" t="s">
        <v>32</v>
      </c>
      <c r="C20" s="123">
        <f>Гладкий!C20+1.5</f>
        <v>18.399999999999999</v>
      </c>
      <c r="D20" s="33">
        <v>26.4</v>
      </c>
    </row>
    <row r="21" spans="1:4" x14ac:dyDescent="0.25">
      <c r="A21" s="34" t="s">
        <v>33</v>
      </c>
      <c r="B21" s="89" t="s">
        <v>52</v>
      </c>
      <c r="C21" s="124">
        <f>Гладкий!C21+1.5</f>
        <v>18.399999999999999</v>
      </c>
      <c r="D21" s="35">
        <v>26.4</v>
      </c>
    </row>
    <row r="22" spans="1:4" x14ac:dyDescent="0.25">
      <c r="A22" s="36" t="s">
        <v>11</v>
      </c>
      <c r="B22" s="90" t="s">
        <v>52</v>
      </c>
      <c r="C22" s="125">
        <f>Гладкий!C22+1.5</f>
        <v>18.399999999999999</v>
      </c>
      <c r="D22" s="37">
        <v>26.4</v>
      </c>
    </row>
    <row r="23" spans="1:4" x14ac:dyDescent="0.25">
      <c r="A23" s="186" t="s">
        <v>69</v>
      </c>
      <c r="B23" s="147" t="s">
        <v>70</v>
      </c>
      <c r="C23" s="148">
        <f>Гладкий!C23+1.5</f>
        <v>18.399999999999999</v>
      </c>
      <c r="D23" s="149">
        <v>26.4</v>
      </c>
    </row>
    <row r="24" spans="1:4" x14ac:dyDescent="0.25">
      <c r="A24" s="38" t="s">
        <v>34</v>
      </c>
      <c r="B24" s="91" t="s">
        <v>66</v>
      </c>
      <c r="C24" s="126">
        <f>Гладкий!C24+1.5</f>
        <v>18.399999999999999</v>
      </c>
      <c r="D24" s="39">
        <v>26.4</v>
      </c>
    </row>
    <row r="25" spans="1:4" x14ac:dyDescent="0.25">
      <c r="A25" s="40" t="s">
        <v>35</v>
      </c>
      <c r="B25" s="92" t="s">
        <v>53</v>
      </c>
      <c r="C25" s="127">
        <f>Гладкий!C25+1.5</f>
        <v>18.399999999999999</v>
      </c>
      <c r="D25" s="41">
        <v>26.4</v>
      </c>
    </row>
    <row r="26" spans="1:4" x14ac:dyDescent="0.25">
      <c r="A26" s="42" t="s">
        <v>36</v>
      </c>
      <c r="B26" s="93" t="s">
        <v>54</v>
      </c>
      <c r="C26" s="128">
        <f>Гладкий!C26+1.5</f>
        <v>18.399999999999999</v>
      </c>
      <c r="D26" s="43">
        <v>26.4</v>
      </c>
    </row>
    <row r="27" spans="1:4" x14ac:dyDescent="0.25">
      <c r="A27" s="44" t="s">
        <v>37</v>
      </c>
      <c r="B27" s="94" t="s">
        <v>55</v>
      </c>
      <c r="C27" s="129">
        <f>Гладкий!C27+1.5</f>
        <v>18.399999999999999</v>
      </c>
      <c r="D27" s="45">
        <v>26.4</v>
      </c>
    </row>
    <row r="28" spans="1:4" x14ac:dyDescent="0.25">
      <c r="A28" s="46" t="s">
        <v>38</v>
      </c>
      <c r="B28" s="95" t="s">
        <v>20</v>
      </c>
      <c r="C28" s="130">
        <f>Гладкий!C28+1.5</f>
        <v>18.399999999999999</v>
      </c>
      <c r="D28" s="47">
        <v>26.4</v>
      </c>
    </row>
    <row r="29" spans="1:4" x14ac:dyDescent="0.25">
      <c r="A29" s="48" t="s">
        <v>39</v>
      </c>
      <c r="B29" s="96" t="s">
        <v>20</v>
      </c>
      <c r="C29" s="131">
        <f>Гладкий!C29+1.5</f>
        <v>18.399999999999999</v>
      </c>
      <c r="D29" s="49">
        <v>26.4</v>
      </c>
    </row>
    <row r="30" spans="1:4" x14ac:dyDescent="0.25">
      <c r="A30" s="50" t="s">
        <v>43</v>
      </c>
      <c r="B30" s="97" t="s">
        <v>56</v>
      </c>
      <c r="C30" s="132">
        <f>Гладкий!C30+1.5</f>
        <v>18.399999999999999</v>
      </c>
      <c r="D30" s="51">
        <v>26.4</v>
      </c>
    </row>
    <row r="31" spans="1:4" x14ac:dyDescent="0.25">
      <c r="A31" s="52" t="s">
        <v>40</v>
      </c>
      <c r="B31" s="98" t="s">
        <v>57</v>
      </c>
      <c r="C31" s="133">
        <f>Гладкий!C31+1.5</f>
        <v>18.399999999999999</v>
      </c>
      <c r="D31" s="53">
        <v>26.4</v>
      </c>
    </row>
    <row r="32" spans="1:4" x14ac:dyDescent="0.25">
      <c r="A32" s="54" t="s">
        <v>41</v>
      </c>
      <c r="B32" s="99" t="s">
        <v>58</v>
      </c>
      <c r="C32" s="134">
        <f>Гладкий!C32+1.5</f>
        <v>18.399999999999999</v>
      </c>
      <c r="D32" s="55">
        <v>26.4</v>
      </c>
    </row>
    <row r="33" spans="1:4" x14ac:dyDescent="0.25">
      <c r="A33" s="56" t="s">
        <v>42</v>
      </c>
      <c r="B33" s="100" t="s">
        <v>59</v>
      </c>
      <c r="C33" s="135">
        <f>Гладкий!C33+1.5</f>
        <v>18.399999999999999</v>
      </c>
      <c r="D33" s="57">
        <v>26.4</v>
      </c>
    </row>
    <row r="34" spans="1:4" x14ac:dyDescent="0.25">
      <c r="A34" s="58" t="s">
        <v>44</v>
      </c>
      <c r="B34" s="101" t="s">
        <v>58</v>
      </c>
      <c r="C34" s="136">
        <f>Гладкий!C34+1.5</f>
        <v>18.399999999999999</v>
      </c>
      <c r="D34" s="59">
        <v>26.4</v>
      </c>
    </row>
    <row r="35" spans="1:4" x14ac:dyDescent="0.25">
      <c r="A35" s="60" t="s">
        <v>45</v>
      </c>
      <c r="B35" s="102" t="s">
        <v>61</v>
      </c>
      <c r="C35" s="137">
        <f>Гладкий!C35+1.5</f>
        <v>18.399999999999999</v>
      </c>
      <c r="D35" s="61">
        <v>26.4</v>
      </c>
    </row>
    <row r="36" spans="1:4" x14ac:dyDescent="0.25">
      <c r="A36" s="62" t="s">
        <v>46</v>
      </c>
      <c r="B36" s="103" t="s">
        <v>60</v>
      </c>
      <c r="C36" s="138">
        <f>Гладкий!C36+1.5</f>
        <v>18.399999999999999</v>
      </c>
      <c r="D36" s="63">
        <v>26.4</v>
      </c>
    </row>
    <row r="37" spans="1:4" x14ac:dyDescent="0.25">
      <c r="A37" s="64" t="s">
        <v>47</v>
      </c>
      <c r="B37" s="104" t="s">
        <v>62</v>
      </c>
      <c r="C37" s="139">
        <f>Гладкий!C37+1.5</f>
        <v>18.399999999999999</v>
      </c>
      <c r="D37" s="65">
        <v>26.4</v>
      </c>
    </row>
    <row r="38" spans="1:4" x14ac:dyDescent="0.25">
      <c r="A38" s="66" t="s">
        <v>48</v>
      </c>
      <c r="B38" s="105" t="s">
        <v>63</v>
      </c>
      <c r="C38" s="140">
        <f>Гладкий!C38+1.5</f>
        <v>18.399999999999999</v>
      </c>
      <c r="D38" s="67">
        <v>26.4</v>
      </c>
    </row>
    <row r="39" spans="1:4" x14ac:dyDescent="0.25">
      <c r="A39" s="68" t="s">
        <v>49</v>
      </c>
      <c r="B39" s="106" t="s">
        <v>64</v>
      </c>
      <c r="C39" s="141">
        <f>Гладкий!C39+1.5</f>
        <v>18.399999999999999</v>
      </c>
      <c r="D39" s="69">
        <v>26.4</v>
      </c>
    </row>
    <row r="40" spans="1:4" x14ac:dyDescent="0.25">
      <c r="A40" s="70" t="s">
        <v>50</v>
      </c>
      <c r="B40" s="107" t="s">
        <v>64</v>
      </c>
      <c r="C40" s="142">
        <f>Гладкий!C40+1.5</f>
        <v>18.399999999999999</v>
      </c>
      <c r="D40" s="71">
        <v>26.4</v>
      </c>
    </row>
    <row r="41" spans="1:4" ht="19.5" thickBot="1" x14ac:dyDescent="0.3">
      <c r="A41" s="72" t="s">
        <v>51</v>
      </c>
      <c r="B41" s="108" t="s">
        <v>65</v>
      </c>
      <c r="C41" s="143">
        <f>Гладкий!C41+1.5</f>
        <v>18.399999999999999</v>
      </c>
      <c r="D41" s="73">
        <v>26.4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D5" sqref="D5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57031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27" t="s">
        <v>68</v>
      </c>
      <c r="B2" s="228"/>
      <c r="C2" s="228"/>
      <c r="D2" s="229"/>
    </row>
    <row r="3" spans="1:4" ht="39" customHeight="1" thickBot="1" x14ac:dyDescent="0.3">
      <c r="A3" s="230" t="s">
        <v>75</v>
      </c>
      <c r="B3" s="231"/>
      <c r="C3" s="231"/>
      <c r="D3" s="232"/>
    </row>
    <row r="4" spans="1:4" ht="19.5" thickBot="1" x14ac:dyDescent="0.3">
      <c r="A4" s="235" t="s">
        <v>0</v>
      </c>
      <c r="B4" s="237" t="s">
        <v>1</v>
      </c>
      <c r="C4" s="233" t="s">
        <v>2</v>
      </c>
      <c r="D4" s="234"/>
    </row>
    <row r="5" spans="1:4" ht="38.25" thickBot="1" x14ac:dyDescent="0.3">
      <c r="A5" s="236"/>
      <c r="B5" s="238"/>
      <c r="C5" s="145" t="s">
        <v>3</v>
      </c>
      <c r="D5" s="146" t="s">
        <v>4</v>
      </c>
    </row>
    <row r="6" spans="1:4" x14ac:dyDescent="0.25">
      <c r="A6" s="4" t="s">
        <v>5</v>
      </c>
      <c r="B6" s="74" t="s">
        <v>6</v>
      </c>
      <c r="C6" s="109">
        <f>('Ложковый РК'!C6+1)/2</f>
        <v>10.199999999999999</v>
      </c>
      <c r="D6" s="3">
        <f>C6*1.36</f>
        <v>13.872</v>
      </c>
    </row>
    <row r="7" spans="1:4" x14ac:dyDescent="0.25">
      <c r="A7" s="6" t="s">
        <v>13</v>
      </c>
      <c r="B7" s="75" t="s">
        <v>9</v>
      </c>
      <c r="C7" s="110">
        <f>('Ложковый РК'!C7+1)/2</f>
        <v>10.199999999999999</v>
      </c>
      <c r="D7" s="187">
        <f t="shared" ref="D7:D41" si="0">C7*1.36</f>
        <v>13.872</v>
      </c>
    </row>
    <row r="8" spans="1:4" x14ac:dyDescent="0.25">
      <c r="A8" s="8" t="s">
        <v>14</v>
      </c>
      <c r="B8" s="76" t="s">
        <v>16</v>
      </c>
      <c r="C8" s="111">
        <f>('Ложковый РК'!C8+1)/2</f>
        <v>10.199999999999999</v>
      </c>
      <c r="D8" s="188">
        <f t="shared" si="0"/>
        <v>13.872</v>
      </c>
    </row>
    <row r="9" spans="1:4" x14ac:dyDescent="0.25">
      <c r="A9" s="10" t="s">
        <v>15</v>
      </c>
      <c r="B9" s="77" t="s">
        <v>16</v>
      </c>
      <c r="C9" s="112">
        <f>('Ложковый РК'!C9+1)/2</f>
        <v>10.199999999999999</v>
      </c>
      <c r="D9" s="189">
        <f t="shared" si="0"/>
        <v>13.872</v>
      </c>
    </row>
    <row r="10" spans="1:4" x14ac:dyDescent="0.25">
      <c r="A10" s="12" t="s">
        <v>12</v>
      </c>
      <c r="B10" s="78" t="s">
        <v>16</v>
      </c>
      <c r="C10" s="113">
        <f>('Ложковый РК'!C10+1)/2</f>
        <v>10.199999999999999</v>
      </c>
      <c r="D10" s="190">
        <f t="shared" si="0"/>
        <v>13.872</v>
      </c>
    </row>
    <row r="11" spans="1:4" x14ac:dyDescent="0.25">
      <c r="A11" s="14" t="s">
        <v>17</v>
      </c>
      <c r="B11" s="79" t="s">
        <v>18</v>
      </c>
      <c r="C11" s="114">
        <f>('Ложковый РК'!C11+1)/2</f>
        <v>10.199999999999999</v>
      </c>
      <c r="D11" s="191">
        <f t="shared" si="0"/>
        <v>13.872</v>
      </c>
    </row>
    <row r="12" spans="1:4" x14ac:dyDescent="0.25">
      <c r="A12" s="16" t="s">
        <v>19</v>
      </c>
      <c r="B12" s="80" t="s">
        <v>20</v>
      </c>
      <c r="C12" s="115">
        <f>('Ложковый РК'!C12+1)/2</f>
        <v>10.199999999999999</v>
      </c>
      <c r="D12" s="192">
        <f t="shared" si="0"/>
        <v>13.872</v>
      </c>
    </row>
    <row r="13" spans="1:4" x14ac:dyDescent="0.25">
      <c r="A13" s="18" t="s">
        <v>21</v>
      </c>
      <c r="B13" s="81" t="s">
        <v>22</v>
      </c>
      <c r="C13" s="116">
        <f>('Ложковый РК'!C13+1)/2</f>
        <v>10.199999999999999</v>
      </c>
      <c r="D13" s="193">
        <f t="shared" si="0"/>
        <v>13.872</v>
      </c>
    </row>
    <row r="14" spans="1:4" x14ac:dyDescent="0.25">
      <c r="A14" s="20" t="s">
        <v>23</v>
      </c>
      <c r="B14" s="82" t="s">
        <v>24</v>
      </c>
      <c r="C14" s="117">
        <f>('Ложковый РК'!C14+1)/2</f>
        <v>10.199999999999999</v>
      </c>
      <c r="D14" s="194">
        <f t="shared" si="0"/>
        <v>13.872</v>
      </c>
    </row>
    <row r="15" spans="1:4" x14ac:dyDescent="0.25">
      <c r="A15" s="22" t="s">
        <v>25</v>
      </c>
      <c r="B15" s="83" t="s">
        <v>26</v>
      </c>
      <c r="C15" s="118">
        <f>('Ложковый РК'!C15+1)/2</f>
        <v>10.199999999999999</v>
      </c>
      <c r="D15" s="195">
        <f t="shared" si="0"/>
        <v>13.872</v>
      </c>
    </row>
    <row r="16" spans="1:4" x14ac:dyDescent="0.25">
      <c r="A16" s="24" t="s">
        <v>7</v>
      </c>
      <c r="B16" s="84" t="s">
        <v>8</v>
      </c>
      <c r="C16" s="119">
        <f>('Ложковый РК'!C16+1)/2</f>
        <v>7.2</v>
      </c>
      <c r="D16" s="25">
        <f t="shared" si="0"/>
        <v>9.7920000000000016</v>
      </c>
    </row>
    <row r="17" spans="1:4" x14ac:dyDescent="0.25">
      <c r="A17" s="26" t="s">
        <v>27</v>
      </c>
      <c r="B17" s="85" t="s">
        <v>28</v>
      </c>
      <c r="C17" s="120">
        <f>('Ложковый РК'!C17+1)/2</f>
        <v>7.2</v>
      </c>
      <c r="D17" s="27">
        <f t="shared" si="0"/>
        <v>9.7920000000000016</v>
      </c>
    </row>
    <row r="18" spans="1:4" x14ac:dyDescent="0.25">
      <c r="A18" s="28" t="s">
        <v>29</v>
      </c>
      <c r="B18" s="86" t="s">
        <v>30</v>
      </c>
      <c r="C18" s="121">
        <f>('Ложковый РК'!C18+1)/2</f>
        <v>9.6999999999999993</v>
      </c>
      <c r="D18" s="29">
        <f t="shared" si="0"/>
        <v>13.192</v>
      </c>
    </row>
    <row r="19" spans="1:4" x14ac:dyDescent="0.25">
      <c r="A19" s="30" t="s">
        <v>31</v>
      </c>
      <c r="B19" s="87" t="s">
        <v>32</v>
      </c>
      <c r="C19" s="122">
        <f>('Ложковый РК'!C19+1)/2</f>
        <v>9.6999999999999993</v>
      </c>
      <c r="D19" s="31">
        <f t="shared" si="0"/>
        <v>13.192</v>
      </c>
    </row>
    <row r="20" spans="1:4" x14ac:dyDescent="0.25">
      <c r="A20" s="32" t="s">
        <v>10</v>
      </c>
      <c r="B20" s="88" t="s">
        <v>32</v>
      </c>
      <c r="C20" s="123">
        <f>('Ложковый РК'!C20+1)/2</f>
        <v>9.6999999999999993</v>
      </c>
      <c r="D20" s="33">
        <f t="shared" si="0"/>
        <v>13.192</v>
      </c>
    </row>
    <row r="21" spans="1:4" x14ac:dyDescent="0.25">
      <c r="A21" s="34" t="s">
        <v>33</v>
      </c>
      <c r="B21" s="89" t="s">
        <v>52</v>
      </c>
      <c r="C21" s="124">
        <f>('Ложковый РК'!C21+1)/2</f>
        <v>9.6999999999999993</v>
      </c>
      <c r="D21" s="35">
        <f t="shared" si="0"/>
        <v>13.192</v>
      </c>
    </row>
    <row r="22" spans="1:4" x14ac:dyDescent="0.25">
      <c r="A22" s="36" t="s">
        <v>11</v>
      </c>
      <c r="B22" s="90" t="s">
        <v>52</v>
      </c>
      <c r="C22" s="125">
        <f>('Ложковый РК'!C22+1)/2</f>
        <v>9.6999999999999993</v>
      </c>
      <c r="D22" s="37">
        <f t="shared" si="0"/>
        <v>13.192</v>
      </c>
    </row>
    <row r="23" spans="1:4" x14ac:dyDescent="0.25">
      <c r="A23" s="186" t="s">
        <v>69</v>
      </c>
      <c r="B23" s="147" t="s">
        <v>70</v>
      </c>
      <c r="C23" s="148">
        <f>('Ложковый РК'!C23+1)/2</f>
        <v>9.6999999999999993</v>
      </c>
      <c r="D23" s="149">
        <f t="shared" si="0"/>
        <v>13.192</v>
      </c>
    </row>
    <row r="24" spans="1:4" x14ac:dyDescent="0.25">
      <c r="A24" s="38" t="s">
        <v>34</v>
      </c>
      <c r="B24" s="91" t="s">
        <v>66</v>
      </c>
      <c r="C24" s="126">
        <f>('Ложковый РК'!C24+1)/2</f>
        <v>9.6999999999999993</v>
      </c>
      <c r="D24" s="39">
        <f t="shared" si="0"/>
        <v>13.192</v>
      </c>
    </row>
    <row r="25" spans="1:4" x14ac:dyDescent="0.25">
      <c r="A25" s="40" t="s">
        <v>35</v>
      </c>
      <c r="B25" s="92" t="s">
        <v>53</v>
      </c>
      <c r="C25" s="127">
        <f>('Ложковый РК'!C25+1)/2</f>
        <v>9.6999999999999993</v>
      </c>
      <c r="D25" s="41">
        <f t="shared" si="0"/>
        <v>13.192</v>
      </c>
    </row>
    <row r="26" spans="1:4" x14ac:dyDescent="0.25">
      <c r="A26" s="42" t="s">
        <v>36</v>
      </c>
      <c r="B26" s="93" t="s">
        <v>54</v>
      </c>
      <c r="C26" s="128">
        <f>('Ложковый РК'!C26+1)/2</f>
        <v>9.6999999999999993</v>
      </c>
      <c r="D26" s="43">
        <f t="shared" si="0"/>
        <v>13.192</v>
      </c>
    </row>
    <row r="27" spans="1:4" x14ac:dyDescent="0.25">
      <c r="A27" s="44" t="s">
        <v>37</v>
      </c>
      <c r="B27" s="94" t="s">
        <v>55</v>
      </c>
      <c r="C27" s="129">
        <f>('Ложковый РК'!C27+1)/2</f>
        <v>9.6999999999999993</v>
      </c>
      <c r="D27" s="45">
        <f t="shared" si="0"/>
        <v>13.192</v>
      </c>
    </row>
    <row r="28" spans="1:4" x14ac:dyDescent="0.25">
      <c r="A28" s="46" t="s">
        <v>38</v>
      </c>
      <c r="B28" s="95" t="s">
        <v>20</v>
      </c>
      <c r="C28" s="130">
        <f>('Ложковый РК'!C28+1)/2</f>
        <v>9.6999999999999993</v>
      </c>
      <c r="D28" s="47">
        <f t="shared" si="0"/>
        <v>13.192</v>
      </c>
    </row>
    <row r="29" spans="1:4" x14ac:dyDescent="0.25">
      <c r="A29" s="48" t="s">
        <v>39</v>
      </c>
      <c r="B29" s="96" t="s">
        <v>20</v>
      </c>
      <c r="C29" s="131">
        <f>('Ложковый РК'!C29+1)/2</f>
        <v>9.6999999999999993</v>
      </c>
      <c r="D29" s="49">
        <f t="shared" si="0"/>
        <v>13.192</v>
      </c>
    </row>
    <row r="30" spans="1:4" x14ac:dyDescent="0.25">
      <c r="A30" s="50" t="s">
        <v>43</v>
      </c>
      <c r="B30" s="97" t="s">
        <v>56</v>
      </c>
      <c r="C30" s="132">
        <f>('Ложковый РК'!C30+1)/2</f>
        <v>9.6999999999999993</v>
      </c>
      <c r="D30" s="51">
        <f t="shared" si="0"/>
        <v>13.192</v>
      </c>
    </row>
    <row r="31" spans="1:4" x14ac:dyDescent="0.25">
      <c r="A31" s="52" t="s">
        <v>40</v>
      </c>
      <c r="B31" s="98" t="s">
        <v>57</v>
      </c>
      <c r="C31" s="133">
        <f>('Ложковый РК'!C31+1)/2</f>
        <v>9.6999999999999993</v>
      </c>
      <c r="D31" s="53">
        <f t="shared" si="0"/>
        <v>13.192</v>
      </c>
    </row>
    <row r="32" spans="1:4" x14ac:dyDescent="0.25">
      <c r="A32" s="54" t="s">
        <v>41</v>
      </c>
      <c r="B32" s="99" t="s">
        <v>58</v>
      </c>
      <c r="C32" s="134">
        <f>('Ложковый РК'!C32+1)/2</f>
        <v>9.6999999999999993</v>
      </c>
      <c r="D32" s="55">
        <f t="shared" si="0"/>
        <v>13.192</v>
      </c>
    </row>
    <row r="33" spans="1:4" x14ac:dyDescent="0.25">
      <c r="A33" s="56" t="s">
        <v>42</v>
      </c>
      <c r="B33" s="100" t="s">
        <v>59</v>
      </c>
      <c r="C33" s="135">
        <f>('Ложковый РК'!C33+1)/2</f>
        <v>9.6999999999999993</v>
      </c>
      <c r="D33" s="57">
        <f t="shared" si="0"/>
        <v>13.192</v>
      </c>
    </row>
    <row r="34" spans="1:4" x14ac:dyDescent="0.25">
      <c r="A34" s="58" t="s">
        <v>44</v>
      </c>
      <c r="B34" s="101" t="s">
        <v>58</v>
      </c>
      <c r="C34" s="136">
        <f>('Ложковый РК'!C34+1)/2</f>
        <v>9.6999999999999993</v>
      </c>
      <c r="D34" s="59">
        <f t="shared" si="0"/>
        <v>13.192</v>
      </c>
    </row>
    <row r="35" spans="1:4" x14ac:dyDescent="0.25">
      <c r="A35" s="60" t="s">
        <v>45</v>
      </c>
      <c r="B35" s="102" t="s">
        <v>61</v>
      </c>
      <c r="C35" s="137">
        <f>('Ложковый РК'!C35+1)/2</f>
        <v>9.6999999999999993</v>
      </c>
      <c r="D35" s="61">
        <f t="shared" si="0"/>
        <v>13.192</v>
      </c>
    </row>
    <row r="36" spans="1:4" x14ac:dyDescent="0.25">
      <c r="A36" s="62" t="s">
        <v>46</v>
      </c>
      <c r="B36" s="103" t="s">
        <v>60</v>
      </c>
      <c r="C36" s="138">
        <f>('Ложковый РК'!C36+1)/2</f>
        <v>9.6999999999999993</v>
      </c>
      <c r="D36" s="63">
        <f t="shared" si="0"/>
        <v>13.192</v>
      </c>
    </row>
    <row r="37" spans="1:4" x14ac:dyDescent="0.25">
      <c r="A37" s="64" t="s">
        <v>47</v>
      </c>
      <c r="B37" s="104" t="s">
        <v>62</v>
      </c>
      <c r="C37" s="139">
        <f>('Ложковый РК'!C37+1)/2</f>
        <v>9.6999999999999993</v>
      </c>
      <c r="D37" s="65">
        <f t="shared" si="0"/>
        <v>13.192</v>
      </c>
    </row>
    <row r="38" spans="1:4" x14ac:dyDescent="0.25">
      <c r="A38" s="66" t="s">
        <v>48</v>
      </c>
      <c r="B38" s="105" t="s">
        <v>63</v>
      </c>
      <c r="C38" s="140">
        <f>('Ложковый РК'!C38+1)/2</f>
        <v>9.6999999999999993</v>
      </c>
      <c r="D38" s="67">
        <f t="shared" si="0"/>
        <v>13.192</v>
      </c>
    </row>
    <row r="39" spans="1:4" x14ac:dyDescent="0.25">
      <c r="A39" s="68" t="s">
        <v>49</v>
      </c>
      <c r="B39" s="106" t="s">
        <v>64</v>
      </c>
      <c r="C39" s="141">
        <f>('Ложковый РК'!C39+1)/2</f>
        <v>9.6999999999999993</v>
      </c>
      <c r="D39" s="69">
        <f t="shared" si="0"/>
        <v>13.192</v>
      </c>
    </row>
    <row r="40" spans="1:4" x14ac:dyDescent="0.25">
      <c r="A40" s="70" t="s">
        <v>50</v>
      </c>
      <c r="B40" s="107" t="s">
        <v>64</v>
      </c>
      <c r="C40" s="142">
        <f>('Ложковый РК'!C40+1)/2</f>
        <v>9.6999999999999993</v>
      </c>
      <c r="D40" s="71">
        <f t="shared" si="0"/>
        <v>13.192</v>
      </c>
    </row>
    <row r="41" spans="1:4" ht="19.5" thickBot="1" x14ac:dyDescent="0.3">
      <c r="A41" s="72" t="s">
        <v>51</v>
      </c>
      <c r="B41" s="108" t="s">
        <v>65</v>
      </c>
      <c r="C41" s="143">
        <f>('Ложковый РК'!C41+1)/2</f>
        <v>9.6999999999999993</v>
      </c>
      <c r="D41" s="73">
        <f t="shared" si="0"/>
        <v>13.192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570312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27" t="s">
        <v>68</v>
      </c>
      <c r="B2" s="228"/>
      <c r="C2" s="228"/>
      <c r="D2" s="229"/>
    </row>
    <row r="3" spans="1:4" ht="39" customHeight="1" thickBot="1" x14ac:dyDescent="0.3">
      <c r="A3" s="230" t="s">
        <v>76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Гладкий!C6+1</f>
        <v>18.899999999999999</v>
      </c>
      <c r="D6" s="5">
        <v>27.8</v>
      </c>
    </row>
    <row r="7" spans="1:4" x14ac:dyDescent="0.25">
      <c r="A7" s="75" t="s">
        <v>13</v>
      </c>
      <c r="B7" s="151" t="s">
        <v>9</v>
      </c>
      <c r="C7" s="110">
        <f>Гладкий!C7+1</f>
        <v>18.899999999999999</v>
      </c>
      <c r="D7" s="7">
        <v>27.8</v>
      </c>
    </row>
    <row r="8" spans="1:4" x14ac:dyDescent="0.25">
      <c r="A8" s="76" t="s">
        <v>14</v>
      </c>
      <c r="B8" s="152" t="s">
        <v>16</v>
      </c>
      <c r="C8" s="111">
        <f>Гладкий!C8+1</f>
        <v>18.899999999999999</v>
      </c>
      <c r="D8" s="9">
        <v>27.8</v>
      </c>
    </row>
    <row r="9" spans="1:4" x14ac:dyDescent="0.25">
      <c r="A9" s="77" t="s">
        <v>15</v>
      </c>
      <c r="B9" s="153" t="s">
        <v>16</v>
      </c>
      <c r="C9" s="112">
        <f>Гладкий!C9+1</f>
        <v>18.899999999999999</v>
      </c>
      <c r="D9" s="11">
        <v>27.8</v>
      </c>
    </row>
    <row r="10" spans="1:4" x14ac:dyDescent="0.25">
      <c r="A10" s="78" t="s">
        <v>12</v>
      </c>
      <c r="B10" s="154" t="s">
        <v>16</v>
      </c>
      <c r="C10" s="113">
        <f>Гладкий!C10+1</f>
        <v>18.899999999999999</v>
      </c>
      <c r="D10" s="13">
        <v>27.8</v>
      </c>
    </row>
    <row r="11" spans="1:4" x14ac:dyDescent="0.25">
      <c r="A11" s="79" t="s">
        <v>17</v>
      </c>
      <c r="B11" s="155" t="s">
        <v>18</v>
      </c>
      <c r="C11" s="114">
        <f>Гладкий!C11+1</f>
        <v>18.899999999999999</v>
      </c>
      <c r="D11" s="15">
        <v>27.8</v>
      </c>
    </row>
    <row r="12" spans="1:4" x14ac:dyDescent="0.25">
      <c r="A12" s="80" t="s">
        <v>19</v>
      </c>
      <c r="B12" s="156" t="s">
        <v>20</v>
      </c>
      <c r="C12" s="115">
        <f>Гладкий!C12+1</f>
        <v>18.899999999999999</v>
      </c>
      <c r="D12" s="17">
        <v>27.8</v>
      </c>
    </row>
    <row r="13" spans="1:4" x14ac:dyDescent="0.25">
      <c r="A13" s="81" t="s">
        <v>21</v>
      </c>
      <c r="B13" s="157" t="s">
        <v>22</v>
      </c>
      <c r="C13" s="116">
        <f>Гладкий!C13+1</f>
        <v>18.899999999999999</v>
      </c>
      <c r="D13" s="19">
        <v>27.8</v>
      </c>
    </row>
    <row r="14" spans="1:4" x14ac:dyDescent="0.25">
      <c r="A14" s="82" t="s">
        <v>23</v>
      </c>
      <c r="B14" s="158" t="s">
        <v>24</v>
      </c>
      <c r="C14" s="117">
        <f>Гладкий!C14+1</f>
        <v>18.899999999999999</v>
      </c>
      <c r="D14" s="21">
        <v>27.8</v>
      </c>
    </row>
    <row r="15" spans="1:4" x14ac:dyDescent="0.25">
      <c r="A15" s="83" t="s">
        <v>25</v>
      </c>
      <c r="B15" s="159" t="s">
        <v>26</v>
      </c>
      <c r="C15" s="118">
        <f>Гладкий!C15+1</f>
        <v>18.899999999999999</v>
      </c>
      <c r="D15" s="23">
        <v>27.8</v>
      </c>
    </row>
    <row r="16" spans="1:4" x14ac:dyDescent="0.25">
      <c r="A16" s="84" t="s">
        <v>7</v>
      </c>
      <c r="B16" s="160" t="s">
        <v>8</v>
      </c>
      <c r="C16" s="119">
        <f>Гладкий!C16+1</f>
        <v>12.9</v>
      </c>
      <c r="D16" s="25">
        <v>19.600000000000001</v>
      </c>
    </row>
    <row r="17" spans="1:4" x14ac:dyDescent="0.25">
      <c r="A17" s="85" t="s">
        <v>27</v>
      </c>
      <c r="B17" s="161" t="s">
        <v>28</v>
      </c>
      <c r="C17" s="120">
        <f>Гладкий!C17+1</f>
        <v>12.9</v>
      </c>
      <c r="D17" s="27">
        <v>19.600000000000001</v>
      </c>
    </row>
    <row r="18" spans="1:4" x14ac:dyDescent="0.25">
      <c r="A18" s="86" t="s">
        <v>29</v>
      </c>
      <c r="B18" s="162" t="s">
        <v>30</v>
      </c>
      <c r="C18" s="121">
        <f>Гладкий!C18+1</f>
        <v>17.899999999999999</v>
      </c>
      <c r="D18" s="29">
        <v>26.4</v>
      </c>
    </row>
    <row r="19" spans="1:4" x14ac:dyDescent="0.25">
      <c r="A19" s="87" t="s">
        <v>31</v>
      </c>
      <c r="B19" s="163" t="s">
        <v>32</v>
      </c>
      <c r="C19" s="122">
        <f>Гладкий!C19+1</f>
        <v>17.899999999999999</v>
      </c>
      <c r="D19" s="31">
        <v>26.4</v>
      </c>
    </row>
    <row r="20" spans="1:4" x14ac:dyDescent="0.25">
      <c r="A20" s="88" t="s">
        <v>10</v>
      </c>
      <c r="B20" s="164" t="s">
        <v>32</v>
      </c>
      <c r="C20" s="123">
        <f>Гладкий!C20+1</f>
        <v>17.899999999999999</v>
      </c>
      <c r="D20" s="33">
        <v>26.4</v>
      </c>
    </row>
    <row r="21" spans="1:4" x14ac:dyDescent="0.25">
      <c r="A21" s="89" t="s">
        <v>33</v>
      </c>
      <c r="B21" s="165" t="s">
        <v>52</v>
      </c>
      <c r="C21" s="124">
        <f>Гладкий!C21+1</f>
        <v>17.899999999999999</v>
      </c>
      <c r="D21" s="35">
        <v>26.4</v>
      </c>
    </row>
    <row r="22" spans="1:4" x14ac:dyDescent="0.25">
      <c r="A22" s="90" t="s">
        <v>11</v>
      </c>
      <c r="B22" s="166" t="s">
        <v>52</v>
      </c>
      <c r="C22" s="125">
        <f>Гладкий!C22+1</f>
        <v>17.899999999999999</v>
      </c>
      <c r="D22" s="37">
        <v>26.4</v>
      </c>
    </row>
    <row r="23" spans="1:4" x14ac:dyDescent="0.25">
      <c r="A23" s="186" t="s">
        <v>69</v>
      </c>
      <c r="B23" s="147" t="s">
        <v>70</v>
      </c>
      <c r="C23" s="148">
        <f>Гладкий!C23+1</f>
        <v>17.899999999999999</v>
      </c>
      <c r="D23" s="149">
        <v>26.4</v>
      </c>
    </row>
    <row r="24" spans="1:4" x14ac:dyDescent="0.25">
      <c r="A24" s="91" t="s">
        <v>34</v>
      </c>
      <c r="B24" s="167" t="s">
        <v>66</v>
      </c>
      <c r="C24" s="126">
        <f>Гладкий!C24+1</f>
        <v>17.899999999999999</v>
      </c>
      <c r="D24" s="39">
        <v>26.4</v>
      </c>
    </row>
    <row r="25" spans="1:4" x14ac:dyDescent="0.25">
      <c r="A25" s="92" t="s">
        <v>35</v>
      </c>
      <c r="B25" s="168" t="s">
        <v>53</v>
      </c>
      <c r="C25" s="127">
        <f>Гладкий!C25+1</f>
        <v>17.899999999999999</v>
      </c>
      <c r="D25" s="41">
        <v>26.4</v>
      </c>
    </row>
    <row r="26" spans="1:4" x14ac:dyDescent="0.25">
      <c r="A26" s="93" t="s">
        <v>36</v>
      </c>
      <c r="B26" s="169" t="s">
        <v>54</v>
      </c>
      <c r="C26" s="128">
        <f>Гладкий!C26+1</f>
        <v>17.899999999999999</v>
      </c>
      <c r="D26" s="43">
        <v>26.4</v>
      </c>
    </row>
    <row r="27" spans="1:4" x14ac:dyDescent="0.25">
      <c r="A27" s="94" t="s">
        <v>37</v>
      </c>
      <c r="B27" s="170" t="s">
        <v>55</v>
      </c>
      <c r="C27" s="129">
        <f>Гладкий!C27+1</f>
        <v>17.899999999999999</v>
      </c>
      <c r="D27" s="45">
        <v>26.4</v>
      </c>
    </row>
    <row r="28" spans="1:4" x14ac:dyDescent="0.25">
      <c r="A28" s="95" t="s">
        <v>38</v>
      </c>
      <c r="B28" s="171" t="s">
        <v>20</v>
      </c>
      <c r="C28" s="130">
        <f>Гладкий!C28+1</f>
        <v>17.899999999999999</v>
      </c>
      <c r="D28" s="47">
        <v>26.4</v>
      </c>
    </row>
    <row r="29" spans="1:4" x14ac:dyDescent="0.25">
      <c r="A29" s="96" t="s">
        <v>39</v>
      </c>
      <c r="B29" s="172" t="s">
        <v>20</v>
      </c>
      <c r="C29" s="131">
        <f>Гладкий!C29+1</f>
        <v>17.899999999999999</v>
      </c>
      <c r="D29" s="49">
        <v>26.4</v>
      </c>
    </row>
    <row r="30" spans="1:4" x14ac:dyDescent="0.25">
      <c r="A30" s="97" t="s">
        <v>43</v>
      </c>
      <c r="B30" s="173" t="s">
        <v>56</v>
      </c>
      <c r="C30" s="132">
        <f>Гладкий!C30+1</f>
        <v>17.899999999999999</v>
      </c>
      <c r="D30" s="51">
        <v>26.4</v>
      </c>
    </row>
    <row r="31" spans="1:4" x14ac:dyDescent="0.25">
      <c r="A31" s="98" t="s">
        <v>40</v>
      </c>
      <c r="B31" s="174" t="s">
        <v>57</v>
      </c>
      <c r="C31" s="133">
        <f>Гладкий!C31+1</f>
        <v>17.899999999999999</v>
      </c>
      <c r="D31" s="53">
        <v>26.4</v>
      </c>
    </row>
    <row r="32" spans="1:4" x14ac:dyDescent="0.25">
      <c r="A32" s="99" t="s">
        <v>41</v>
      </c>
      <c r="B32" s="175" t="s">
        <v>58</v>
      </c>
      <c r="C32" s="134">
        <f>Гладкий!C32+1</f>
        <v>17.899999999999999</v>
      </c>
      <c r="D32" s="55">
        <v>26.4</v>
      </c>
    </row>
    <row r="33" spans="1:4" x14ac:dyDescent="0.25">
      <c r="A33" s="100" t="s">
        <v>42</v>
      </c>
      <c r="B33" s="176" t="s">
        <v>59</v>
      </c>
      <c r="C33" s="135">
        <f>Гладкий!C33+1</f>
        <v>17.899999999999999</v>
      </c>
      <c r="D33" s="57">
        <v>26.4</v>
      </c>
    </row>
    <row r="34" spans="1:4" x14ac:dyDescent="0.25">
      <c r="A34" s="101" t="s">
        <v>44</v>
      </c>
      <c r="B34" s="177" t="s">
        <v>58</v>
      </c>
      <c r="C34" s="136">
        <f>Гладкий!C34+1</f>
        <v>17.899999999999999</v>
      </c>
      <c r="D34" s="59">
        <v>26.4</v>
      </c>
    </row>
    <row r="35" spans="1:4" x14ac:dyDescent="0.25">
      <c r="A35" s="102" t="s">
        <v>45</v>
      </c>
      <c r="B35" s="178" t="s">
        <v>61</v>
      </c>
      <c r="C35" s="137">
        <f>Гладкий!C35+1</f>
        <v>17.899999999999999</v>
      </c>
      <c r="D35" s="61">
        <v>26.4</v>
      </c>
    </row>
    <row r="36" spans="1:4" x14ac:dyDescent="0.25">
      <c r="A36" s="103" t="s">
        <v>46</v>
      </c>
      <c r="B36" s="179" t="s">
        <v>60</v>
      </c>
      <c r="C36" s="138">
        <f>Гладкий!C36+1</f>
        <v>17.899999999999999</v>
      </c>
      <c r="D36" s="63">
        <v>26.4</v>
      </c>
    </row>
    <row r="37" spans="1:4" x14ac:dyDescent="0.25">
      <c r="A37" s="104" t="s">
        <v>47</v>
      </c>
      <c r="B37" s="180" t="s">
        <v>62</v>
      </c>
      <c r="C37" s="139">
        <f>Гладкий!C37+1</f>
        <v>17.899999999999999</v>
      </c>
      <c r="D37" s="65">
        <v>26.4</v>
      </c>
    </row>
    <row r="38" spans="1:4" x14ac:dyDescent="0.25">
      <c r="A38" s="105" t="s">
        <v>48</v>
      </c>
      <c r="B38" s="181" t="s">
        <v>63</v>
      </c>
      <c r="C38" s="140">
        <f>Гладкий!C38+1</f>
        <v>17.899999999999999</v>
      </c>
      <c r="D38" s="67">
        <v>26.4</v>
      </c>
    </row>
    <row r="39" spans="1:4" x14ac:dyDescent="0.25">
      <c r="A39" s="106" t="s">
        <v>49</v>
      </c>
      <c r="B39" s="182" t="s">
        <v>64</v>
      </c>
      <c r="C39" s="141">
        <f>Гладкий!C39+1</f>
        <v>17.899999999999999</v>
      </c>
      <c r="D39" s="69">
        <v>26.4</v>
      </c>
    </row>
    <row r="40" spans="1:4" x14ac:dyDescent="0.25">
      <c r="A40" s="107" t="s">
        <v>50</v>
      </c>
      <c r="B40" s="183" t="s">
        <v>64</v>
      </c>
      <c r="C40" s="142">
        <f>Гладкий!C40+1</f>
        <v>17.899999999999999</v>
      </c>
      <c r="D40" s="71">
        <v>26.4</v>
      </c>
    </row>
    <row r="41" spans="1:4" ht="19.5" thickBot="1" x14ac:dyDescent="0.3">
      <c r="A41" s="108" t="s">
        <v>51</v>
      </c>
      <c r="B41" s="184" t="s">
        <v>65</v>
      </c>
      <c r="C41" s="143">
        <f>Гладкий!C41+1</f>
        <v>17.899999999999999</v>
      </c>
      <c r="D41" s="73">
        <v>26.4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77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Гладкий!C6+1</f>
        <v>18.899999999999999</v>
      </c>
      <c r="D6" s="5">
        <v>25.7</v>
      </c>
    </row>
    <row r="7" spans="1:4" x14ac:dyDescent="0.25">
      <c r="A7" s="75" t="s">
        <v>13</v>
      </c>
      <c r="B7" s="151" t="s">
        <v>9</v>
      </c>
      <c r="C7" s="110">
        <f>Гладкий!C7+1</f>
        <v>18.899999999999999</v>
      </c>
      <c r="D7" s="7">
        <v>25.7</v>
      </c>
    </row>
    <row r="8" spans="1:4" x14ac:dyDescent="0.25">
      <c r="A8" s="76" t="s">
        <v>14</v>
      </c>
      <c r="B8" s="152" t="s">
        <v>16</v>
      </c>
      <c r="C8" s="111">
        <f>Гладкий!C8+1</f>
        <v>18.899999999999999</v>
      </c>
      <c r="D8" s="9">
        <v>25.7</v>
      </c>
    </row>
    <row r="9" spans="1:4" x14ac:dyDescent="0.25">
      <c r="A9" s="77" t="s">
        <v>15</v>
      </c>
      <c r="B9" s="153" t="s">
        <v>16</v>
      </c>
      <c r="C9" s="112">
        <f>Гладкий!C9+1</f>
        <v>18.899999999999999</v>
      </c>
      <c r="D9" s="11">
        <v>25.7</v>
      </c>
    </row>
    <row r="10" spans="1:4" x14ac:dyDescent="0.25">
      <c r="A10" s="78" t="s">
        <v>12</v>
      </c>
      <c r="B10" s="154" t="s">
        <v>16</v>
      </c>
      <c r="C10" s="113">
        <f>Гладкий!C10+1</f>
        <v>18.899999999999999</v>
      </c>
      <c r="D10" s="13">
        <v>25.7</v>
      </c>
    </row>
    <row r="11" spans="1:4" x14ac:dyDescent="0.25">
      <c r="A11" s="79" t="s">
        <v>17</v>
      </c>
      <c r="B11" s="155" t="s">
        <v>18</v>
      </c>
      <c r="C11" s="114">
        <f>Гладкий!C11+1</f>
        <v>18.899999999999999</v>
      </c>
      <c r="D11" s="15">
        <v>25.7</v>
      </c>
    </row>
    <row r="12" spans="1:4" x14ac:dyDescent="0.25">
      <c r="A12" s="80" t="s">
        <v>19</v>
      </c>
      <c r="B12" s="156" t="s">
        <v>20</v>
      </c>
      <c r="C12" s="115">
        <f>Гладкий!C12+1</f>
        <v>18.899999999999999</v>
      </c>
      <c r="D12" s="17">
        <v>25.7</v>
      </c>
    </row>
    <row r="13" spans="1:4" x14ac:dyDescent="0.25">
      <c r="A13" s="81" t="s">
        <v>21</v>
      </c>
      <c r="B13" s="157" t="s">
        <v>22</v>
      </c>
      <c r="C13" s="116">
        <f>Гладкий!C13+1</f>
        <v>18.899999999999999</v>
      </c>
      <c r="D13" s="19">
        <v>25.7</v>
      </c>
    </row>
    <row r="14" spans="1:4" x14ac:dyDescent="0.25">
      <c r="A14" s="82" t="s">
        <v>23</v>
      </c>
      <c r="B14" s="158" t="s">
        <v>24</v>
      </c>
      <c r="C14" s="117">
        <f>Гладкий!C14+1</f>
        <v>18.899999999999999</v>
      </c>
      <c r="D14" s="21">
        <v>25.7</v>
      </c>
    </row>
    <row r="15" spans="1:4" x14ac:dyDescent="0.25">
      <c r="A15" s="83" t="s">
        <v>25</v>
      </c>
      <c r="B15" s="159" t="s">
        <v>26</v>
      </c>
      <c r="C15" s="118">
        <f>Гладкий!C15+1</f>
        <v>18.899999999999999</v>
      </c>
      <c r="D15" s="23">
        <v>25.7</v>
      </c>
    </row>
    <row r="16" spans="1:4" x14ac:dyDescent="0.25">
      <c r="A16" s="84" t="s">
        <v>7</v>
      </c>
      <c r="B16" s="160" t="s">
        <v>8</v>
      </c>
      <c r="C16" s="119">
        <f>Гладкий!C16+1</f>
        <v>12.9</v>
      </c>
      <c r="D16" s="25">
        <v>17.600000000000001</v>
      </c>
    </row>
    <row r="17" spans="1:4" x14ac:dyDescent="0.25">
      <c r="A17" s="85" t="s">
        <v>27</v>
      </c>
      <c r="B17" s="161" t="s">
        <v>28</v>
      </c>
      <c r="C17" s="120">
        <f>Гладкий!C17+1</f>
        <v>12.9</v>
      </c>
      <c r="D17" s="27">
        <v>17.600000000000001</v>
      </c>
    </row>
    <row r="18" spans="1:4" x14ac:dyDescent="0.25">
      <c r="A18" s="86" t="s">
        <v>29</v>
      </c>
      <c r="B18" s="162" t="s">
        <v>30</v>
      </c>
      <c r="C18" s="121">
        <f>Гладкий!C18+1</f>
        <v>17.899999999999999</v>
      </c>
      <c r="D18" s="29">
        <v>24.4</v>
      </c>
    </row>
    <row r="19" spans="1:4" x14ac:dyDescent="0.25">
      <c r="A19" s="87" t="s">
        <v>31</v>
      </c>
      <c r="B19" s="163" t="s">
        <v>32</v>
      </c>
      <c r="C19" s="122">
        <f>Гладкий!C19+1</f>
        <v>17.899999999999999</v>
      </c>
      <c r="D19" s="31">
        <v>24.4</v>
      </c>
    </row>
    <row r="20" spans="1:4" x14ac:dyDescent="0.25">
      <c r="A20" s="88" t="s">
        <v>10</v>
      </c>
      <c r="B20" s="164" t="s">
        <v>32</v>
      </c>
      <c r="C20" s="123">
        <f>Гладкий!C20+1</f>
        <v>17.899999999999999</v>
      </c>
      <c r="D20" s="33">
        <v>24.4</v>
      </c>
    </row>
    <row r="21" spans="1:4" x14ac:dyDescent="0.25">
      <c r="A21" s="89" t="s">
        <v>33</v>
      </c>
      <c r="B21" s="165" t="s">
        <v>52</v>
      </c>
      <c r="C21" s="124">
        <f>Гладкий!C21+1</f>
        <v>17.899999999999999</v>
      </c>
      <c r="D21" s="35">
        <v>24.4</v>
      </c>
    </row>
    <row r="22" spans="1:4" x14ac:dyDescent="0.25">
      <c r="A22" s="90" t="s">
        <v>11</v>
      </c>
      <c r="B22" s="166" t="s">
        <v>52</v>
      </c>
      <c r="C22" s="125">
        <f>Гладкий!C22+1</f>
        <v>17.899999999999999</v>
      </c>
      <c r="D22" s="37">
        <v>24.4</v>
      </c>
    </row>
    <row r="23" spans="1:4" x14ac:dyDescent="0.25">
      <c r="A23" s="186" t="s">
        <v>69</v>
      </c>
      <c r="B23" s="147" t="s">
        <v>70</v>
      </c>
      <c r="C23" s="148">
        <f>Гладкий!C23+1</f>
        <v>17.899999999999999</v>
      </c>
      <c r="D23" s="149">
        <v>24.4</v>
      </c>
    </row>
    <row r="24" spans="1:4" x14ac:dyDescent="0.25">
      <c r="A24" s="91" t="s">
        <v>34</v>
      </c>
      <c r="B24" s="167" t="s">
        <v>66</v>
      </c>
      <c r="C24" s="126">
        <f>Гладкий!C24+1</f>
        <v>17.899999999999999</v>
      </c>
      <c r="D24" s="39">
        <v>24.4</v>
      </c>
    </row>
    <row r="25" spans="1:4" x14ac:dyDescent="0.25">
      <c r="A25" s="92" t="s">
        <v>35</v>
      </c>
      <c r="B25" s="168" t="s">
        <v>53</v>
      </c>
      <c r="C25" s="127">
        <f>Гладкий!C25+1</f>
        <v>17.899999999999999</v>
      </c>
      <c r="D25" s="41">
        <v>24.4</v>
      </c>
    </row>
    <row r="26" spans="1:4" x14ac:dyDescent="0.25">
      <c r="A26" s="93" t="s">
        <v>36</v>
      </c>
      <c r="B26" s="169" t="s">
        <v>54</v>
      </c>
      <c r="C26" s="128">
        <f>Гладкий!C26+1</f>
        <v>17.899999999999999</v>
      </c>
      <c r="D26" s="43">
        <v>24.4</v>
      </c>
    </row>
    <row r="27" spans="1:4" x14ac:dyDescent="0.25">
      <c r="A27" s="94" t="s">
        <v>37</v>
      </c>
      <c r="B27" s="170" t="s">
        <v>55</v>
      </c>
      <c r="C27" s="129">
        <f>Гладкий!C27+1</f>
        <v>17.899999999999999</v>
      </c>
      <c r="D27" s="45">
        <v>24.4</v>
      </c>
    </row>
    <row r="28" spans="1:4" x14ac:dyDescent="0.25">
      <c r="A28" s="95" t="s">
        <v>38</v>
      </c>
      <c r="B28" s="171" t="s">
        <v>20</v>
      </c>
      <c r="C28" s="130">
        <f>Гладкий!C28+1</f>
        <v>17.899999999999999</v>
      </c>
      <c r="D28" s="47">
        <v>24.4</v>
      </c>
    </row>
    <row r="29" spans="1:4" x14ac:dyDescent="0.25">
      <c r="A29" s="96" t="s">
        <v>39</v>
      </c>
      <c r="B29" s="172" t="s">
        <v>20</v>
      </c>
      <c r="C29" s="131">
        <f>Гладкий!C29+1</f>
        <v>17.899999999999999</v>
      </c>
      <c r="D29" s="49">
        <v>24.4</v>
      </c>
    </row>
    <row r="30" spans="1:4" x14ac:dyDescent="0.25">
      <c r="A30" s="97" t="s">
        <v>43</v>
      </c>
      <c r="B30" s="173" t="s">
        <v>56</v>
      </c>
      <c r="C30" s="132">
        <f>Гладкий!C30+1</f>
        <v>17.899999999999999</v>
      </c>
      <c r="D30" s="51">
        <v>24.4</v>
      </c>
    </row>
    <row r="31" spans="1:4" x14ac:dyDescent="0.25">
      <c r="A31" s="98" t="s">
        <v>40</v>
      </c>
      <c r="B31" s="174" t="s">
        <v>57</v>
      </c>
      <c r="C31" s="133">
        <f>Гладкий!C31+1</f>
        <v>17.899999999999999</v>
      </c>
      <c r="D31" s="53">
        <v>24.4</v>
      </c>
    </row>
    <row r="32" spans="1:4" x14ac:dyDescent="0.25">
      <c r="A32" s="99" t="s">
        <v>41</v>
      </c>
      <c r="B32" s="175" t="s">
        <v>58</v>
      </c>
      <c r="C32" s="134">
        <f>Гладкий!C32+1</f>
        <v>17.899999999999999</v>
      </c>
      <c r="D32" s="55">
        <v>24.4</v>
      </c>
    </row>
    <row r="33" spans="1:4" x14ac:dyDescent="0.25">
      <c r="A33" s="100" t="s">
        <v>42</v>
      </c>
      <c r="B33" s="176" t="s">
        <v>59</v>
      </c>
      <c r="C33" s="135">
        <f>Гладкий!C33+1</f>
        <v>17.899999999999999</v>
      </c>
      <c r="D33" s="57">
        <v>24.4</v>
      </c>
    </row>
    <row r="34" spans="1:4" x14ac:dyDescent="0.25">
      <c r="A34" s="101" t="s">
        <v>44</v>
      </c>
      <c r="B34" s="177" t="s">
        <v>58</v>
      </c>
      <c r="C34" s="136">
        <f>Гладкий!C34+1</f>
        <v>17.899999999999999</v>
      </c>
      <c r="D34" s="59">
        <v>24.4</v>
      </c>
    </row>
    <row r="35" spans="1:4" x14ac:dyDescent="0.25">
      <c r="A35" s="102" t="s">
        <v>45</v>
      </c>
      <c r="B35" s="178" t="s">
        <v>61</v>
      </c>
      <c r="C35" s="137">
        <f>Гладкий!C35+1</f>
        <v>17.899999999999999</v>
      </c>
      <c r="D35" s="61">
        <v>24.4</v>
      </c>
    </row>
    <row r="36" spans="1:4" x14ac:dyDescent="0.25">
      <c r="A36" s="103" t="s">
        <v>46</v>
      </c>
      <c r="B36" s="179" t="s">
        <v>60</v>
      </c>
      <c r="C36" s="138">
        <f>Гладкий!C36+1</f>
        <v>17.899999999999999</v>
      </c>
      <c r="D36" s="63">
        <v>24.4</v>
      </c>
    </row>
    <row r="37" spans="1:4" x14ac:dyDescent="0.25">
      <c r="A37" s="104" t="s">
        <v>47</v>
      </c>
      <c r="B37" s="180" t="s">
        <v>62</v>
      </c>
      <c r="C37" s="139">
        <f>Гладкий!C37+1</f>
        <v>17.899999999999999</v>
      </c>
      <c r="D37" s="65">
        <v>24.4</v>
      </c>
    </row>
    <row r="38" spans="1:4" x14ac:dyDescent="0.25">
      <c r="A38" s="105" t="s">
        <v>48</v>
      </c>
      <c r="B38" s="181" t="s">
        <v>63</v>
      </c>
      <c r="C38" s="140">
        <f>Гладкий!C38+1</f>
        <v>17.899999999999999</v>
      </c>
      <c r="D38" s="67">
        <v>24.4</v>
      </c>
    </row>
    <row r="39" spans="1:4" x14ac:dyDescent="0.25">
      <c r="A39" s="106" t="s">
        <v>49</v>
      </c>
      <c r="B39" s="182" t="s">
        <v>64</v>
      </c>
      <c r="C39" s="141">
        <f>Гладкий!C39+1</f>
        <v>17.899999999999999</v>
      </c>
      <c r="D39" s="69">
        <v>24.4</v>
      </c>
    </row>
    <row r="40" spans="1:4" x14ac:dyDescent="0.25">
      <c r="A40" s="107" t="s">
        <v>50</v>
      </c>
      <c r="B40" s="183" t="s">
        <v>64</v>
      </c>
      <c r="C40" s="142">
        <f>Гладкий!C40+1</f>
        <v>17.899999999999999</v>
      </c>
      <c r="D40" s="71">
        <v>24.4</v>
      </c>
    </row>
    <row r="41" spans="1:4" ht="19.5" thickBot="1" x14ac:dyDescent="0.3">
      <c r="A41" s="108" t="s">
        <v>51</v>
      </c>
      <c r="B41" s="184" t="s">
        <v>65</v>
      </c>
      <c r="C41" s="143">
        <f>Гладкий!C41+1</f>
        <v>17.899999999999999</v>
      </c>
      <c r="D41" s="73">
        <v>24.4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78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Гладкий!C6+2.5</f>
        <v>20.399999999999999</v>
      </c>
      <c r="D6" s="3">
        <f>C6*1.36</f>
        <v>27.744</v>
      </c>
    </row>
    <row r="7" spans="1:4" x14ac:dyDescent="0.25">
      <c r="A7" s="75" t="s">
        <v>13</v>
      </c>
      <c r="B7" s="151" t="s">
        <v>9</v>
      </c>
      <c r="C7" s="110">
        <f>Гладкий!C7+2.5</f>
        <v>20.399999999999999</v>
      </c>
      <c r="D7" s="187">
        <f t="shared" ref="D7:D41" si="0">C7*1.36</f>
        <v>27.744</v>
      </c>
    </row>
    <row r="8" spans="1:4" x14ac:dyDescent="0.25">
      <c r="A8" s="76" t="s">
        <v>14</v>
      </c>
      <c r="B8" s="152" t="s">
        <v>16</v>
      </c>
      <c r="C8" s="111">
        <f>Гладкий!C8+2.5</f>
        <v>20.399999999999999</v>
      </c>
      <c r="D8" s="188">
        <f t="shared" si="0"/>
        <v>27.744</v>
      </c>
    </row>
    <row r="9" spans="1:4" x14ac:dyDescent="0.25">
      <c r="A9" s="77" t="s">
        <v>15</v>
      </c>
      <c r="B9" s="153" t="s">
        <v>16</v>
      </c>
      <c r="C9" s="112">
        <f>Гладкий!C9+2.5</f>
        <v>20.399999999999999</v>
      </c>
      <c r="D9" s="189">
        <f t="shared" si="0"/>
        <v>27.744</v>
      </c>
    </row>
    <row r="10" spans="1:4" x14ac:dyDescent="0.25">
      <c r="A10" s="78" t="s">
        <v>12</v>
      </c>
      <c r="B10" s="154" t="s">
        <v>16</v>
      </c>
      <c r="C10" s="113">
        <f>Гладкий!C10+2.5</f>
        <v>20.399999999999999</v>
      </c>
      <c r="D10" s="190">
        <f t="shared" si="0"/>
        <v>27.744</v>
      </c>
    </row>
    <row r="11" spans="1:4" x14ac:dyDescent="0.25">
      <c r="A11" s="79" t="s">
        <v>17</v>
      </c>
      <c r="B11" s="155" t="s">
        <v>18</v>
      </c>
      <c r="C11" s="114">
        <f>Гладкий!C11+2.5</f>
        <v>20.399999999999999</v>
      </c>
      <c r="D11" s="191">
        <f t="shared" si="0"/>
        <v>27.744</v>
      </c>
    </row>
    <row r="12" spans="1:4" x14ac:dyDescent="0.25">
      <c r="A12" s="80" t="s">
        <v>19</v>
      </c>
      <c r="B12" s="156" t="s">
        <v>20</v>
      </c>
      <c r="C12" s="115">
        <f>Гладкий!C12+2.5</f>
        <v>20.399999999999999</v>
      </c>
      <c r="D12" s="192">
        <f t="shared" si="0"/>
        <v>27.744</v>
      </c>
    </row>
    <row r="13" spans="1:4" x14ac:dyDescent="0.25">
      <c r="A13" s="81" t="s">
        <v>21</v>
      </c>
      <c r="B13" s="157" t="s">
        <v>22</v>
      </c>
      <c r="C13" s="116">
        <f>Гладкий!C13+2.5</f>
        <v>20.399999999999999</v>
      </c>
      <c r="D13" s="193">
        <f t="shared" si="0"/>
        <v>27.744</v>
      </c>
    </row>
    <row r="14" spans="1:4" x14ac:dyDescent="0.25">
      <c r="A14" s="82" t="s">
        <v>23</v>
      </c>
      <c r="B14" s="158" t="s">
        <v>24</v>
      </c>
      <c r="C14" s="117">
        <f>Гладкий!C14+2.5</f>
        <v>20.399999999999999</v>
      </c>
      <c r="D14" s="194">
        <f t="shared" si="0"/>
        <v>27.744</v>
      </c>
    </row>
    <row r="15" spans="1:4" x14ac:dyDescent="0.25">
      <c r="A15" s="83" t="s">
        <v>25</v>
      </c>
      <c r="B15" s="159" t="s">
        <v>26</v>
      </c>
      <c r="C15" s="118">
        <f>Гладкий!C15+2.5</f>
        <v>20.399999999999999</v>
      </c>
      <c r="D15" s="195">
        <f t="shared" si="0"/>
        <v>27.744</v>
      </c>
    </row>
    <row r="16" spans="1:4" x14ac:dyDescent="0.25">
      <c r="A16" s="84" t="s">
        <v>7</v>
      </c>
      <c r="B16" s="160" t="s">
        <v>8</v>
      </c>
      <c r="C16" s="119">
        <f>Гладкий!C16+2.5</f>
        <v>14.4</v>
      </c>
      <c r="D16" s="25">
        <f t="shared" si="0"/>
        <v>19.584000000000003</v>
      </c>
    </row>
    <row r="17" spans="1:4" x14ac:dyDescent="0.25">
      <c r="A17" s="85" t="s">
        <v>27</v>
      </c>
      <c r="B17" s="161" t="s">
        <v>28</v>
      </c>
      <c r="C17" s="120">
        <f>Гладкий!C17+2.5</f>
        <v>14.4</v>
      </c>
      <c r="D17" s="27">
        <f t="shared" si="0"/>
        <v>19.584000000000003</v>
      </c>
    </row>
    <row r="18" spans="1:4" x14ac:dyDescent="0.25">
      <c r="A18" s="86" t="s">
        <v>29</v>
      </c>
      <c r="B18" s="162" t="s">
        <v>30</v>
      </c>
      <c r="C18" s="121">
        <f>Гладкий!C18+2.5</f>
        <v>19.399999999999999</v>
      </c>
      <c r="D18" s="29">
        <f t="shared" si="0"/>
        <v>26.384</v>
      </c>
    </row>
    <row r="19" spans="1:4" x14ac:dyDescent="0.25">
      <c r="A19" s="87" t="s">
        <v>31</v>
      </c>
      <c r="B19" s="163" t="s">
        <v>32</v>
      </c>
      <c r="C19" s="122">
        <f>Гладкий!C19+2.5</f>
        <v>19.399999999999999</v>
      </c>
      <c r="D19" s="31">
        <f t="shared" si="0"/>
        <v>26.384</v>
      </c>
    </row>
    <row r="20" spans="1:4" x14ac:dyDescent="0.25">
      <c r="A20" s="88" t="s">
        <v>10</v>
      </c>
      <c r="B20" s="164" t="s">
        <v>32</v>
      </c>
      <c r="C20" s="123">
        <f>Гладкий!C20+2.5</f>
        <v>19.399999999999999</v>
      </c>
      <c r="D20" s="33">
        <f t="shared" si="0"/>
        <v>26.384</v>
      </c>
    </row>
    <row r="21" spans="1:4" x14ac:dyDescent="0.25">
      <c r="A21" s="89" t="s">
        <v>33</v>
      </c>
      <c r="B21" s="165" t="s">
        <v>52</v>
      </c>
      <c r="C21" s="124">
        <f>Гладкий!C21+2.5</f>
        <v>19.399999999999999</v>
      </c>
      <c r="D21" s="35">
        <f t="shared" si="0"/>
        <v>26.384</v>
      </c>
    </row>
    <row r="22" spans="1:4" x14ac:dyDescent="0.25">
      <c r="A22" s="90" t="s">
        <v>11</v>
      </c>
      <c r="B22" s="166" t="s">
        <v>52</v>
      </c>
      <c r="C22" s="125">
        <f>Гладкий!C22+2.5</f>
        <v>19.399999999999999</v>
      </c>
      <c r="D22" s="37">
        <f t="shared" si="0"/>
        <v>26.384</v>
      </c>
    </row>
    <row r="23" spans="1:4" x14ac:dyDescent="0.25">
      <c r="A23" s="186" t="s">
        <v>69</v>
      </c>
      <c r="B23" s="147" t="s">
        <v>70</v>
      </c>
      <c r="C23" s="148">
        <f>Гладкий!C23+2.5</f>
        <v>19.399999999999999</v>
      </c>
      <c r="D23" s="149">
        <f t="shared" si="0"/>
        <v>26.384</v>
      </c>
    </row>
    <row r="24" spans="1:4" x14ac:dyDescent="0.25">
      <c r="A24" s="91" t="s">
        <v>34</v>
      </c>
      <c r="B24" s="167" t="s">
        <v>66</v>
      </c>
      <c r="C24" s="126">
        <f>Гладкий!C24+2.5</f>
        <v>19.399999999999999</v>
      </c>
      <c r="D24" s="39">
        <f t="shared" si="0"/>
        <v>26.384</v>
      </c>
    </row>
    <row r="25" spans="1:4" x14ac:dyDescent="0.25">
      <c r="A25" s="92" t="s">
        <v>35</v>
      </c>
      <c r="B25" s="168" t="s">
        <v>53</v>
      </c>
      <c r="C25" s="127">
        <f>Гладкий!C25+2.5</f>
        <v>19.399999999999999</v>
      </c>
      <c r="D25" s="41">
        <f t="shared" si="0"/>
        <v>26.384</v>
      </c>
    </row>
    <row r="26" spans="1:4" x14ac:dyDescent="0.25">
      <c r="A26" s="93" t="s">
        <v>36</v>
      </c>
      <c r="B26" s="169" t="s">
        <v>54</v>
      </c>
      <c r="C26" s="128">
        <f>Гладкий!C26+2.5</f>
        <v>19.399999999999999</v>
      </c>
      <c r="D26" s="43">
        <f t="shared" si="0"/>
        <v>26.384</v>
      </c>
    </row>
    <row r="27" spans="1:4" x14ac:dyDescent="0.25">
      <c r="A27" s="94" t="s">
        <v>37</v>
      </c>
      <c r="B27" s="170" t="s">
        <v>55</v>
      </c>
      <c r="C27" s="129">
        <f>Гладкий!C27+2.5</f>
        <v>19.399999999999999</v>
      </c>
      <c r="D27" s="45">
        <f t="shared" si="0"/>
        <v>26.384</v>
      </c>
    </row>
    <row r="28" spans="1:4" x14ac:dyDescent="0.25">
      <c r="A28" s="95" t="s">
        <v>38</v>
      </c>
      <c r="B28" s="171" t="s">
        <v>20</v>
      </c>
      <c r="C28" s="130">
        <f>Гладкий!C28+2.5</f>
        <v>19.399999999999999</v>
      </c>
      <c r="D28" s="47">
        <f t="shared" si="0"/>
        <v>26.384</v>
      </c>
    </row>
    <row r="29" spans="1:4" x14ac:dyDescent="0.25">
      <c r="A29" s="96" t="s">
        <v>39</v>
      </c>
      <c r="B29" s="172" t="s">
        <v>20</v>
      </c>
      <c r="C29" s="131">
        <f>Гладкий!C29+2.5</f>
        <v>19.399999999999999</v>
      </c>
      <c r="D29" s="49">
        <f t="shared" si="0"/>
        <v>26.384</v>
      </c>
    </row>
    <row r="30" spans="1:4" x14ac:dyDescent="0.25">
      <c r="A30" s="97" t="s">
        <v>43</v>
      </c>
      <c r="B30" s="173" t="s">
        <v>56</v>
      </c>
      <c r="C30" s="132">
        <f>Гладкий!C30+2.5</f>
        <v>19.399999999999999</v>
      </c>
      <c r="D30" s="51">
        <f t="shared" si="0"/>
        <v>26.384</v>
      </c>
    </row>
    <row r="31" spans="1:4" x14ac:dyDescent="0.25">
      <c r="A31" s="98" t="s">
        <v>40</v>
      </c>
      <c r="B31" s="174" t="s">
        <v>57</v>
      </c>
      <c r="C31" s="133">
        <f>Гладкий!C31+2.5</f>
        <v>19.399999999999999</v>
      </c>
      <c r="D31" s="53">
        <f t="shared" si="0"/>
        <v>26.384</v>
      </c>
    </row>
    <row r="32" spans="1:4" x14ac:dyDescent="0.25">
      <c r="A32" s="99" t="s">
        <v>41</v>
      </c>
      <c r="B32" s="175" t="s">
        <v>58</v>
      </c>
      <c r="C32" s="134">
        <f>Гладкий!C32+2.5</f>
        <v>19.399999999999999</v>
      </c>
      <c r="D32" s="55">
        <f t="shared" si="0"/>
        <v>26.384</v>
      </c>
    </row>
    <row r="33" spans="1:4" x14ac:dyDescent="0.25">
      <c r="A33" s="100" t="s">
        <v>42</v>
      </c>
      <c r="B33" s="176" t="s">
        <v>59</v>
      </c>
      <c r="C33" s="135">
        <f>Гладкий!C33+2.5</f>
        <v>19.399999999999999</v>
      </c>
      <c r="D33" s="57">
        <f t="shared" si="0"/>
        <v>26.384</v>
      </c>
    </row>
    <row r="34" spans="1:4" x14ac:dyDescent="0.25">
      <c r="A34" s="101" t="s">
        <v>44</v>
      </c>
      <c r="B34" s="177" t="s">
        <v>58</v>
      </c>
      <c r="C34" s="136">
        <f>Гладкий!C34+2.5</f>
        <v>19.399999999999999</v>
      </c>
      <c r="D34" s="59">
        <f t="shared" si="0"/>
        <v>26.384</v>
      </c>
    </row>
    <row r="35" spans="1:4" x14ac:dyDescent="0.25">
      <c r="A35" s="102" t="s">
        <v>45</v>
      </c>
      <c r="B35" s="178" t="s">
        <v>61</v>
      </c>
      <c r="C35" s="137">
        <f>Гладкий!C35+2.5</f>
        <v>19.399999999999999</v>
      </c>
      <c r="D35" s="61">
        <f t="shared" si="0"/>
        <v>26.384</v>
      </c>
    </row>
    <row r="36" spans="1:4" x14ac:dyDescent="0.25">
      <c r="A36" s="103" t="s">
        <v>46</v>
      </c>
      <c r="B36" s="179" t="s">
        <v>60</v>
      </c>
      <c r="C36" s="138">
        <f>Гладкий!C36+2.5</f>
        <v>19.399999999999999</v>
      </c>
      <c r="D36" s="63">
        <f t="shared" si="0"/>
        <v>26.384</v>
      </c>
    </row>
    <row r="37" spans="1:4" x14ac:dyDescent="0.25">
      <c r="A37" s="104" t="s">
        <v>47</v>
      </c>
      <c r="B37" s="180" t="s">
        <v>62</v>
      </c>
      <c r="C37" s="139">
        <f>Гладкий!C37+2.5</f>
        <v>19.399999999999999</v>
      </c>
      <c r="D37" s="65">
        <f t="shared" si="0"/>
        <v>26.384</v>
      </c>
    </row>
    <row r="38" spans="1:4" x14ac:dyDescent="0.25">
      <c r="A38" s="105" t="s">
        <v>48</v>
      </c>
      <c r="B38" s="181" t="s">
        <v>63</v>
      </c>
      <c r="C38" s="140">
        <f>Гладкий!C38+2.5</f>
        <v>19.399999999999999</v>
      </c>
      <c r="D38" s="67">
        <f t="shared" si="0"/>
        <v>26.384</v>
      </c>
    </row>
    <row r="39" spans="1:4" x14ac:dyDescent="0.25">
      <c r="A39" s="106" t="s">
        <v>49</v>
      </c>
      <c r="B39" s="182" t="s">
        <v>64</v>
      </c>
      <c r="C39" s="141">
        <f>Гладкий!C39+2.5</f>
        <v>19.399999999999999</v>
      </c>
      <c r="D39" s="69">
        <f t="shared" si="0"/>
        <v>26.384</v>
      </c>
    </row>
    <row r="40" spans="1:4" x14ac:dyDescent="0.25">
      <c r="A40" s="107" t="s">
        <v>50</v>
      </c>
      <c r="B40" s="183" t="s">
        <v>64</v>
      </c>
      <c r="C40" s="142">
        <f>Гладкий!C40+2.5</f>
        <v>19.399999999999999</v>
      </c>
      <c r="D40" s="71">
        <f t="shared" si="0"/>
        <v>26.384</v>
      </c>
    </row>
    <row r="41" spans="1:4" ht="19.5" thickBot="1" x14ac:dyDescent="0.3">
      <c r="A41" s="108" t="s">
        <v>51</v>
      </c>
      <c r="B41" s="184" t="s">
        <v>65</v>
      </c>
      <c r="C41" s="143">
        <f>Гладкий!C41+2.5</f>
        <v>19.399999999999999</v>
      </c>
      <c r="D41" s="73">
        <f t="shared" si="0"/>
        <v>26.384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workbookViewId="0">
      <selection activeCell="A3" sqref="A3:D3"/>
    </sheetView>
  </sheetViews>
  <sheetFormatPr defaultRowHeight="18.75" x14ac:dyDescent="0.25"/>
  <cols>
    <col min="1" max="1" width="15.7109375" style="1" bestFit="1" customWidth="1"/>
    <col min="2" max="2" width="27" style="1" customWidth="1"/>
    <col min="3" max="3" width="19.42578125" style="2" customWidth="1"/>
    <col min="4" max="4" width="21.85546875" style="2" customWidth="1"/>
    <col min="5" max="16384" width="9.140625" style="1"/>
  </cols>
  <sheetData>
    <row r="1" spans="1:4" ht="23.25" thickBot="1" x14ac:dyDescent="0.3">
      <c r="A1" s="224" t="s">
        <v>67</v>
      </c>
      <c r="B1" s="225"/>
      <c r="C1" s="225"/>
      <c r="D1" s="226"/>
    </row>
    <row r="2" spans="1:4" ht="19.5" thickBot="1" x14ac:dyDescent="0.3">
      <c r="A2" s="241" t="s">
        <v>68</v>
      </c>
      <c r="B2" s="242"/>
      <c r="C2" s="242"/>
      <c r="D2" s="243"/>
    </row>
    <row r="3" spans="1:4" ht="39" customHeight="1" thickBot="1" x14ac:dyDescent="0.3">
      <c r="A3" s="230" t="s">
        <v>79</v>
      </c>
      <c r="B3" s="231"/>
      <c r="C3" s="231"/>
      <c r="D3" s="232"/>
    </row>
    <row r="4" spans="1:4" ht="19.5" thickBot="1" x14ac:dyDescent="0.3">
      <c r="A4" s="237" t="s">
        <v>0</v>
      </c>
      <c r="B4" s="239" t="s">
        <v>1</v>
      </c>
      <c r="C4" s="233" t="s">
        <v>2</v>
      </c>
      <c r="D4" s="234"/>
    </row>
    <row r="5" spans="1:4" ht="38.25" thickBot="1" x14ac:dyDescent="0.3">
      <c r="A5" s="238"/>
      <c r="B5" s="240"/>
      <c r="C5" s="145" t="s">
        <v>3</v>
      </c>
      <c r="D5" s="146" t="s">
        <v>4</v>
      </c>
    </row>
    <row r="6" spans="1:4" x14ac:dyDescent="0.25">
      <c r="A6" s="185" t="s">
        <v>5</v>
      </c>
      <c r="B6" s="150" t="s">
        <v>6</v>
      </c>
      <c r="C6" s="109">
        <f>Гладкий!C6+2</f>
        <v>19.899999999999999</v>
      </c>
      <c r="D6" s="3">
        <f>C6*1.36</f>
        <v>27.064</v>
      </c>
    </row>
    <row r="7" spans="1:4" x14ac:dyDescent="0.25">
      <c r="A7" s="75" t="s">
        <v>13</v>
      </c>
      <c r="B7" s="151" t="s">
        <v>9</v>
      </c>
      <c r="C7" s="110">
        <f>Гладкий!C7+2</f>
        <v>19.899999999999999</v>
      </c>
      <c r="D7" s="187">
        <f t="shared" ref="D7:D41" si="0">C7*1.36</f>
        <v>27.064</v>
      </c>
    </row>
    <row r="8" spans="1:4" x14ac:dyDescent="0.25">
      <c r="A8" s="76" t="s">
        <v>14</v>
      </c>
      <c r="B8" s="152" t="s">
        <v>16</v>
      </c>
      <c r="C8" s="111">
        <f>Гладкий!C8+2</f>
        <v>19.899999999999999</v>
      </c>
      <c r="D8" s="188">
        <f t="shared" si="0"/>
        <v>27.064</v>
      </c>
    </row>
    <row r="9" spans="1:4" x14ac:dyDescent="0.25">
      <c r="A9" s="77" t="s">
        <v>15</v>
      </c>
      <c r="B9" s="153" t="s">
        <v>16</v>
      </c>
      <c r="C9" s="112">
        <f>Гладкий!C9+2</f>
        <v>19.899999999999999</v>
      </c>
      <c r="D9" s="189">
        <f t="shared" si="0"/>
        <v>27.064</v>
      </c>
    </row>
    <row r="10" spans="1:4" x14ac:dyDescent="0.25">
      <c r="A10" s="78" t="s">
        <v>12</v>
      </c>
      <c r="B10" s="154" t="s">
        <v>16</v>
      </c>
      <c r="C10" s="113">
        <f>Гладкий!C10+2</f>
        <v>19.899999999999999</v>
      </c>
      <c r="D10" s="190">
        <f t="shared" si="0"/>
        <v>27.064</v>
      </c>
    </row>
    <row r="11" spans="1:4" x14ac:dyDescent="0.25">
      <c r="A11" s="79" t="s">
        <v>17</v>
      </c>
      <c r="B11" s="155" t="s">
        <v>18</v>
      </c>
      <c r="C11" s="114">
        <f>Гладкий!C11+2</f>
        <v>19.899999999999999</v>
      </c>
      <c r="D11" s="191">
        <f t="shared" si="0"/>
        <v>27.064</v>
      </c>
    </row>
    <row r="12" spans="1:4" x14ac:dyDescent="0.25">
      <c r="A12" s="80" t="s">
        <v>19</v>
      </c>
      <c r="B12" s="156" t="s">
        <v>20</v>
      </c>
      <c r="C12" s="115">
        <f>Гладкий!C12+2</f>
        <v>19.899999999999999</v>
      </c>
      <c r="D12" s="192">
        <f t="shared" si="0"/>
        <v>27.064</v>
      </c>
    </row>
    <row r="13" spans="1:4" x14ac:dyDescent="0.25">
      <c r="A13" s="81" t="s">
        <v>21</v>
      </c>
      <c r="B13" s="157" t="s">
        <v>22</v>
      </c>
      <c r="C13" s="116">
        <f>Гладкий!C13+2</f>
        <v>19.899999999999999</v>
      </c>
      <c r="D13" s="193">
        <f t="shared" si="0"/>
        <v>27.064</v>
      </c>
    </row>
    <row r="14" spans="1:4" x14ac:dyDescent="0.25">
      <c r="A14" s="82" t="s">
        <v>23</v>
      </c>
      <c r="B14" s="158" t="s">
        <v>24</v>
      </c>
      <c r="C14" s="117">
        <f>Гладкий!C14+2</f>
        <v>19.899999999999999</v>
      </c>
      <c r="D14" s="194">
        <f t="shared" si="0"/>
        <v>27.064</v>
      </c>
    </row>
    <row r="15" spans="1:4" x14ac:dyDescent="0.25">
      <c r="A15" s="83" t="s">
        <v>25</v>
      </c>
      <c r="B15" s="159" t="s">
        <v>26</v>
      </c>
      <c r="C15" s="118">
        <f>Гладкий!C15+2</f>
        <v>19.899999999999999</v>
      </c>
      <c r="D15" s="195">
        <f t="shared" si="0"/>
        <v>27.064</v>
      </c>
    </row>
    <row r="16" spans="1:4" x14ac:dyDescent="0.25">
      <c r="A16" s="84" t="s">
        <v>7</v>
      </c>
      <c r="B16" s="160" t="s">
        <v>8</v>
      </c>
      <c r="C16" s="119">
        <f>Гладкий!C16+2</f>
        <v>13.9</v>
      </c>
      <c r="D16" s="25">
        <f t="shared" si="0"/>
        <v>18.904000000000003</v>
      </c>
    </row>
    <row r="17" spans="1:4" x14ac:dyDescent="0.25">
      <c r="A17" s="85" t="s">
        <v>27</v>
      </c>
      <c r="B17" s="161" t="s">
        <v>28</v>
      </c>
      <c r="C17" s="120">
        <f>Гладкий!C17+2</f>
        <v>13.9</v>
      </c>
      <c r="D17" s="27">
        <f t="shared" si="0"/>
        <v>18.904000000000003</v>
      </c>
    </row>
    <row r="18" spans="1:4" x14ac:dyDescent="0.25">
      <c r="A18" s="86" t="s">
        <v>29</v>
      </c>
      <c r="B18" s="162" t="s">
        <v>30</v>
      </c>
      <c r="C18" s="121">
        <f>Гладкий!C18+2</f>
        <v>18.899999999999999</v>
      </c>
      <c r="D18" s="29">
        <f t="shared" si="0"/>
        <v>25.704000000000001</v>
      </c>
    </row>
    <row r="19" spans="1:4" x14ac:dyDescent="0.25">
      <c r="A19" s="87" t="s">
        <v>31</v>
      </c>
      <c r="B19" s="163" t="s">
        <v>32</v>
      </c>
      <c r="C19" s="122">
        <f>Гладкий!C19+2</f>
        <v>18.899999999999999</v>
      </c>
      <c r="D19" s="31">
        <f t="shared" si="0"/>
        <v>25.704000000000001</v>
      </c>
    </row>
    <row r="20" spans="1:4" x14ac:dyDescent="0.25">
      <c r="A20" s="88" t="s">
        <v>10</v>
      </c>
      <c r="B20" s="164" t="s">
        <v>32</v>
      </c>
      <c r="C20" s="123">
        <f>Гладкий!C20+2</f>
        <v>18.899999999999999</v>
      </c>
      <c r="D20" s="33">
        <f t="shared" si="0"/>
        <v>25.704000000000001</v>
      </c>
    </row>
    <row r="21" spans="1:4" x14ac:dyDescent="0.25">
      <c r="A21" s="89" t="s">
        <v>33</v>
      </c>
      <c r="B21" s="165" t="s">
        <v>52</v>
      </c>
      <c r="C21" s="124">
        <f>Гладкий!C21+2</f>
        <v>18.899999999999999</v>
      </c>
      <c r="D21" s="35">
        <f t="shared" si="0"/>
        <v>25.704000000000001</v>
      </c>
    </row>
    <row r="22" spans="1:4" x14ac:dyDescent="0.25">
      <c r="A22" s="90" t="s">
        <v>11</v>
      </c>
      <c r="B22" s="166" t="s">
        <v>52</v>
      </c>
      <c r="C22" s="125">
        <f>Гладкий!C22+2</f>
        <v>18.899999999999999</v>
      </c>
      <c r="D22" s="37">
        <f t="shared" si="0"/>
        <v>25.704000000000001</v>
      </c>
    </row>
    <row r="23" spans="1:4" x14ac:dyDescent="0.25">
      <c r="A23" s="186" t="s">
        <v>69</v>
      </c>
      <c r="B23" s="147" t="s">
        <v>70</v>
      </c>
      <c r="C23" s="148">
        <f>Гладкий!C23+2</f>
        <v>18.899999999999999</v>
      </c>
      <c r="D23" s="149">
        <f t="shared" si="0"/>
        <v>25.704000000000001</v>
      </c>
    </row>
    <row r="24" spans="1:4" x14ac:dyDescent="0.25">
      <c r="A24" s="91" t="s">
        <v>34</v>
      </c>
      <c r="B24" s="167" t="s">
        <v>66</v>
      </c>
      <c r="C24" s="126">
        <f>Гладкий!C24+2</f>
        <v>18.899999999999999</v>
      </c>
      <c r="D24" s="39">
        <f t="shared" si="0"/>
        <v>25.704000000000001</v>
      </c>
    </row>
    <row r="25" spans="1:4" x14ac:dyDescent="0.25">
      <c r="A25" s="92" t="s">
        <v>35</v>
      </c>
      <c r="B25" s="168" t="s">
        <v>53</v>
      </c>
      <c r="C25" s="127">
        <f>Гладкий!C25+2</f>
        <v>18.899999999999999</v>
      </c>
      <c r="D25" s="41">
        <f t="shared" si="0"/>
        <v>25.704000000000001</v>
      </c>
    </row>
    <row r="26" spans="1:4" x14ac:dyDescent="0.25">
      <c r="A26" s="93" t="s">
        <v>36</v>
      </c>
      <c r="B26" s="169" t="s">
        <v>54</v>
      </c>
      <c r="C26" s="128">
        <f>Гладкий!C26+2</f>
        <v>18.899999999999999</v>
      </c>
      <c r="D26" s="43">
        <f t="shared" si="0"/>
        <v>25.704000000000001</v>
      </c>
    </row>
    <row r="27" spans="1:4" x14ac:dyDescent="0.25">
      <c r="A27" s="94" t="s">
        <v>37</v>
      </c>
      <c r="B27" s="170" t="s">
        <v>55</v>
      </c>
      <c r="C27" s="129">
        <f>Гладкий!C27+2</f>
        <v>18.899999999999999</v>
      </c>
      <c r="D27" s="45">
        <f t="shared" si="0"/>
        <v>25.704000000000001</v>
      </c>
    </row>
    <row r="28" spans="1:4" x14ac:dyDescent="0.25">
      <c r="A28" s="95" t="s">
        <v>38</v>
      </c>
      <c r="B28" s="171" t="s">
        <v>20</v>
      </c>
      <c r="C28" s="130">
        <f>Гладкий!C28+2</f>
        <v>18.899999999999999</v>
      </c>
      <c r="D28" s="47">
        <f t="shared" si="0"/>
        <v>25.704000000000001</v>
      </c>
    </row>
    <row r="29" spans="1:4" x14ac:dyDescent="0.25">
      <c r="A29" s="96" t="s">
        <v>39</v>
      </c>
      <c r="B29" s="172" t="s">
        <v>20</v>
      </c>
      <c r="C29" s="131">
        <f>Гладкий!C29+2</f>
        <v>18.899999999999999</v>
      </c>
      <c r="D29" s="49">
        <f t="shared" si="0"/>
        <v>25.704000000000001</v>
      </c>
    </row>
    <row r="30" spans="1:4" x14ac:dyDescent="0.25">
      <c r="A30" s="97" t="s">
        <v>43</v>
      </c>
      <c r="B30" s="173" t="s">
        <v>56</v>
      </c>
      <c r="C30" s="132">
        <f>Гладкий!C30+2</f>
        <v>18.899999999999999</v>
      </c>
      <c r="D30" s="51">
        <f t="shared" si="0"/>
        <v>25.704000000000001</v>
      </c>
    </row>
    <row r="31" spans="1:4" x14ac:dyDescent="0.25">
      <c r="A31" s="98" t="s">
        <v>40</v>
      </c>
      <c r="B31" s="174" t="s">
        <v>57</v>
      </c>
      <c r="C31" s="133">
        <f>Гладкий!C31+2</f>
        <v>18.899999999999999</v>
      </c>
      <c r="D31" s="53">
        <f t="shared" si="0"/>
        <v>25.704000000000001</v>
      </c>
    </row>
    <row r="32" spans="1:4" x14ac:dyDescent="0.25">
      <c r="A32" s="99" t="s">
        <v>41</v>
      </c>
      <c r="B32" s="175" t="s">
        <v>58</v>
      </c>
      <c r="C32" s="134">
        <f>Гладкий!C32+2</f>
        <v>18.899999999999999</v>
      </c>
      <c r="D32" s="55">
        <f t="shared" si="0"/>
        <v>25.704000000000001</v>
      </c>
    </row>
    <row r="33" spans="1:4" x14ac:dyDescent="0.25">
      <c r="A33" s="100" t="s">
        <v>42</v>
      </c>
      <c r="B33" s="176" t="s">
        <v>59</v>
      </c>
      <c r="C33" s="135">
        <f>Гладкий!C33+2</f>
        <v>18.899999999999999</v>
      </c>
      <c r="D33" s="57">
        <f t="shared" si="0"/>
        <v>25.704000000000001</v>
      </c>
    </row>
    <row r="34" spans="1:4" x14ac:dyDescent="0.25">
      <c r="A34" s="101" t="s">
        <v>44</v>
      </c>
      <c r="B34" s="177" t="s">
        <v>58</v>
      </c>
      <c r="C34" s="136">
        <f>Гладкий!C34+2</f>
        <v>18.899999999999999</v>
      </c>
      <c r="D34" s="59">
        <f t="shared" si="0"/>
        <v>25.704000000000001</v>
      </c>
    </row>
    <row r="35" spans="1:4" x14ac:dyDescent="0.25">
      <c r="A35" s="102" t="s">
        <v>45</v>
      </c>
      <c r="B35" s="178" t="s">
        <v>61</v>
      </c>
      <c r="C35" s="137">
        <f>Гладкий!C35+2</f>
        <v>18.899999999999999</v>
      </c>
      <c r="D35" s="61">
        <f t="shared" si="0"/>
        <v>25.704000000000001</v>
      </c>
    </row>
    <row r="36" spans="1:4" x14ac:dyDescent="0.25">
      <c r="A36" s="103" t="s">
        <v>46</v>
      </c>
      <c r="B36" s="179" t="s">
        <v>60</v>
      </c>
      <c r="C36" s="138">
        <f>Гладкий!C36+2</f>
        <v>18.899999999999999</v>
      </c>
      <c r="D36" s="63">
        <f t="shared" si="0"/>
        <v>25.704000000000001</v>
      </c>
    </row>
    <row r="37" spans="1:4" x14ac:dyDescent="0.25">
      <c r="A37" s="104" t="s">
        <v>47</v>
      </c>
      <c r="B37" s="180" t="s">
        <v>62</v>
      </c>
      <c r="C37" s="139">
        <f>Гладкий!C37+2</f>
        <v>18.899999999999999</v>
      </c>
      <c r="D37" s="65">
        <f t="shared" si="0"/>
        <v>25.704000000000001</v>
      </c>
    </row>
    <row r="38" spans="1:4" x14ac:dyDescent="0.25">
      <c r="A38" s="105" t="s">
        <v>48</v>
      </c>
      <c r="B38" s="181" t="s">
        <v>63</v>
      </c>
      <c r="C38" s="140">
        <f>Гладкий!C38+2</f>
        <v>18.899999999999999</v>
      </c>
      <c r="D38" s="67">
        <f t="shared" si="0"/>
        <v>25.704000000000001</v>
      </c>
    </row>
    <row r="39" spans="1:4" x14ac:dyDescent="0.25">
      <c r="A39" s="106" t="s">
        <v>49</v>
      </c>
      <c r="B39" s="182" t="s">
        <v>64</v>
      </c>
      <c r="C39" s="141">
        <f>Гладкий!C39+2</f>
        <v>18.899999999999999</v>
      </c>
      <c r="D39" s="69">
        <f t="shared" si="0"/>
        <v>25.704000000000001</v>
      </c>
    </row>
    <row r="40" spans="1:4" x14ac:dyDescent="0.25">
      <c r="A40" s="107" t="s">
        <v>50</v>
      </c>
      <c r="B40" s="183" t="s">
        <v>64</v>
      </c>
      <c r="C40" s="142">
        <f>Гладкий!C40+2</f>
        <v>18.899999999999999</v>
      </c>
      <c r="D40" s="71">
        <f t="shared" si="0"/>
        <v>25.704000000000001</v>
      </c>
    </row>
    <row r="41" spans="1:4" ht="19.5" thickBot="1" x14ac:dyDescent="0.3">
      <c r="A41" s="108" t="s">
        <v>51</v>
      </c>
      <c r="B41" s="184" t="s">
        <v>65</v>
      </c>
      <c r="C41" s="143">
        <f>Гладкий!C41+2</f>
        <v>18.899999999999999</v>
      </c>
      <c r="D41" s="73">
        <f t="shared" si="0"/>
        <v>25.704000000000001</v>
      </c>
    </row>
  </sheetData>
  <mergeCells count="6">
    <mergeCell ref="A1:D1"/>
    <mergeCell ref="A2:D2"/>
    <mergeCell ref="A3:D3"/>
    <mergeCell ref="A4:A5"/>
    <mergeCell ref="B4:B5"/>
    <mergeCell ref="C4:D4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20</vt:i4>
      </vt:variant>
    </vt:vector>
  </HeadingPairs>
  <TitlesOfParts>
    <vt:vector size="20" baseType="lpstr">
      <vt:lpstr>Обложка</vt:lpstr>
      <vt:lpstr>Гладкий</vt:lpstr>
      <vt:lpstr>Гладкий 1-2 МК</vt:lpstr>
      <vt:lpstr>Ложковый РК</vt:lpstr>
      <vt:lpstr>Ложковый 1-2 РК</vt:lpstr>
      <vt:lpstr>Ложковый МК</vt:lpstr>
      <vt:lpstr>Торцевой МК</vt:lpstr>
      <vt:lpstr>Угловой МРК</vt:lpstr>
      <vt:lpstr>Угловой МК</vt:lpstr>
      <vt:lpstr>Ложково-заборный РК</vt:lpstr>
      <vt:lpstr>Ложково-заборный МК</vt:lpstr>
      <vt:lpstr>Ложково-заборный РК 1-2 </vt:lpstr>
      <vt:lpstr>Ложково-заборный МК 1-2</vt:lpstr>
      <vt:lpstr>Гладкий столбовой МК</vt:lpstr>
      <vt:lpstr>Ложковый столбовой МРК</vt:lpstr>
      <vt:lpstr>Ложковый столбовой МК</vt:lpstr>
      <vt:lpstr>Еврокирпич ложковый МК</vt:lpstr>
      <vt:lpstr>Еврокирпич угловой МК</vt:lpstr>
      <vt:lpstr>Формы и размеры</vt:lpstr>
      <vt:lpstr>Доставка</vt:lpstr>
    </vt:vector>
  </TitlesOfParts>
  <Company>Ural SoftPERM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Wal</cp:lastModifiedBy>
  <cp:lastPrinted>2012-05-21T15:03:03Z</cp:lastPrinted>
  <dcterms:created xsi:type="dcterms:W3CDTF">2012-05-14T16:06:05Z</dcterms:created>
  <dcterms:modified xsi:type="dcterms:W3CDTF">2012-06-04T19:46:44Z</dcterms:modified>
</cp:coreProperties>
</file>